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25725"/>
</workbook>
</file>

<file path=xl/calcChain.xml><?xml version="1.0" encoding="utf-8"?>
<calcChain xmlns="http://schemas.openxmlformats.org/spreadsheetml/2006/main">
  <c r="M39" i="1"/>
  <c r="N39" s="1"/>
  <c r="F39"/>
  <c r="I39" s="1"/>
  <c r="J39" s="1"/>
  <c r="M38"/>
  <c r="N38" s="1"/>
  <c r="F38"/>
  <c r="I38" s="1"/>
  <c r="J38" s="1"/>
  <c r="M36"/>
  <c r="N36" s="1"/>
  <c r="I36"/>
  <c r="J36" s="1"/>
  <c r="F36"/>
  <c r="N35"/>
  <c r="M35"/>
  <c r="F35"/>
  <c r="I35" s="1"/>
  <c r="J35" s="1"/>
  <c r="M34"/>
  <c r="N34" s="1"/>
  <c r="I34"/>
  <c r="J34" s="1"/>
  <c r="F34"/>
  <c r="N33"/>
  <c r="M33"/>
  <c r="F33"/>
  <c r="I33" s="1"/>
  <c r="J33" s="1"/>
  <c r="M31"/>
  <c r="N31" s="1"/>
  <c r="I31"/>
  <c r="J31" s="1"/>
  <c r="F31"/>
  <c r="N30"/>
  <c r="M30"/>
  <c r="F30"/>
  <c r="I30" s="1"/>
  <c r="J30" s="1"/>
  <c r="M29"/>
  <c r="N29" s="1"/>
  <c r="I29"/>
  <c r="J29" s="1"/>
  <c r="F29"/>
  <c r="N28"/>
  <c r="M28"/>
  <c r="F28"/>
  <c r="I28" s="1"/>
  <c r="J28" s="1"/>
  <c r="M27"/>
  <c r="N27" s="1"/>
  <c r="I27"/>
  <c r="J27" s="1"/>
  <c r="F27"/>
  <c r="N26"/>
  <c r="M26"/>
  <c r="F26"/>
  <c r="I26" s="1"/>
  <c r="J26" s="1"/>
  <c r="M25"/>
  <c r="N25" s="1"/>
  <c r="I25"/>
  <c r="J25" s="1"/>
  <c r="F25"/>
  <c r="N24"/>
  <c r="M24"/>
  <c r="F24"/>
  <c r="I24" s="1"/>
  <c r="J24" s="1"/>
  <c r="M22"/>
  <c r="N22" s="1"/>
  <c r="I22"/>
  <c r="J22" s="1"/>
  <c r="F22"/>
  <c r="N21"/>
  <c r="M21"/>
  <c r="F21"/>
  <c r="I21" s="1"/>
  <c r="J21" s="1"/>
  <c r="M20"/>
  <c r="N20" s="1"/>
  <c r="I20"/>
  <c r="J20" s="1"/>
  <c r="F20"/>
  <c r="N19"/>
  <c r="M19"/>
  <c r="F19"/>
  <c r="I19" s="1"/>
  <c r="J19" s="1"/>
  <c r="M18"/>
  <c r="N18" s="1"/>
  <c r="I18"/>
  <c r="J18" s="1"/>
  <c r="F18"/>
  <c r="N17"/>
  <c r="M17"/>
  <c r="F17"/>
  <c r="I17" s="1"/>
  <c r="J17" s="1"/>
  <c r="M16"/>
  <c r="N16" s="1"/>
  <c r="I16"/>
  <c r="J16" s="1"/>
  <c r="F16"/>
  <c r="N15"/>
  <c r="M15"/>
  <c r="F15"/>
  <c r="I15" s="1"/>
  <c r="J15" s="1"/>
  <c r="M13"/>
  <c r="N13" s="1"/>
  <c r="I13"/>
  <c r="J13" s="1"/>
  <c r="F13"/>
  <c r="N12"/>
  <c r="M12"/>
  <c r="F12"/>
  <c r="I12" s="1"/>
  <c r="J12" s="1"/>
  <c r="M11"/>
  <c r="N11" s="1"/>
  <c r="I11"/>
  <c r="J11" s="1"/>
  <c r="F11"/>
  <c r="N9"/>
  <c r="M9"/>
  <c r="F9"/>
  <c r="I9" s="1"/>
  <c r="J9" s="1"/>
  <c r="M8"/>
  <c r="N8" s="1"/>
  <c r="L8"/>
  <c r="K8"/>
  <c r="I8"/>
  <c r="J8" s="1"/>
  <c r="H8"/>
  <c r="G8"/>
  <c r="F8"/>
  <c r="D8"/>
  <c r="L7"/>
  <c r="K7"/>
  <c r="M7" s="1"/>
  <c r="N7" s="1"/>
  <c r="H7"/>
  <c r="G7"/>
  <c r="D7"/>
  <c r="M6"/>
  <c r="N6" s="1"/>
  <c r="L6"/>
  <c r="K6"/>
  <c r="H6"/>
  <c r="G6"/>
  <c r="D6"/>
  <c r="F7" l="1"/>
  <c r="F6" l="1"/>
  <c r="I6" s="1"/>
  <c r="J6" s="1"/>
  <c r="I7"/>
  <c r="J7" s="1"/>
</calcChain>
</file>

<file path=xl/sharedStrings.xml><?xml version="1.0" encoding="utf-8"?>
<sst xmlns="http://schemas.openxmlformats.org/spreadsheetml/2006/main" count="131" uniqueCount="82">
  <si>
    <t>报告期：</t>
  </si>
  <si>
    <t>recordid</t>
  </si>
  <si>
    <t>项目</t>
  </si>
  <si>
    <t>单位</t>
  </si>
  <si>
    <t>本年情况</t>
  </si>
  <si>
    <t>上年情况</t>
  </si>
  <si>
    <t>历年累计</t>
  </si>
  <si>
    <t>5月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</si>
  <si>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</si>
  <si>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</si>
  <si>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</si>
  <si>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</si>
  <si>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</si>
  <si>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</si>
  <si>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</si>
  <si>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</si>
  <si>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A001</t>
  </si>
  <si>
    <t>商事主体总数</t>
  </si>
  <si>
    <t>户</t>
  </si>
  <si>
    <t>A002</t>
  </si>
  <si>
    <t>（一）企业总数</t>
  </si>
  <si>
    <t>f8a2921a-08b5-4d6f-8fed-a771c17c4126</t>
  </si>
  <si>
    <t>其中：法人企业</t>
  </si>
  <si>
    <t>001898b9-03a7-4d9f-9055-e8700384d20a</t>
  </si>
  <si>
    <t>自贸区商事主体总数</t>
  </si>
  <si>
    <t>33e6a1d8-53ba-4626-b5fe-c7b6842c91de</t>
  </si>
  <si>
    <t xml:space="preserve">    其中</t>
  </si>
  <si>
    <t/>
  </si>
  <si>
    <t>b836e8d0-39a0-4431-8d27-4a02b981ffbf</t>
  </si>
  <si>
    <t>第一产业</t>
  </si>
  <si>
    <t>fc8102b0-0977-4b44-a4c5-9e9c6c17ee2a</t>
  </si>
  <si>
    <t>第二产业</t>
  </si>
  <si>
    <t>7cf73508-eda1-4dd3-a955-9428d384128a</t>
  </si>
  <si>
    <t>第三产业</t>
  </si>
  <si>
    <t>A005</t>
  </si>
  <si>
    <t xml:space="preserve">    1、内资企业（含私营）</t>
  </si>
  <si>
    <t>52b7453e-63d1-49f9-95c6-c113e5c30154</t>
  </si>
  <si>
    <t xml:space="preserve">       户数</t>
  </si>
  <si>
    <t>da250566-324f-45d1-81d2-04b1da3ae995</t>
  </si>
  <si>
    <t xml:space="preserve">       其中:法人企业</t>
  </si>
  <si>
    <t>9f97b05d-c3db-4f90-8401-3265b2547a91</t>
  </si>
  <si>
    <t xml:space="preserve">       注册资本</t>
  </si>
  <si>
    <t>万元</t>
  </si>
  <si>
    <t>082f7bb9-462e-4ec7-b3d2-051c27349c99</t>
  </si>
  <si>
    <t xml:space="preserve">       其中：私营企业</t>
  </si>
  <si>
    <t>0d795a9e-a2c1-4fc7-8c22-8d832b508417</t>
  </si>
  <si>
    <t xml:space="preserve">       私营法人企业</t>
  </si>
  <si>
    <t>2b96ca0b-4318-4a98-9042-14c8f49735c8</t>
  </si>
  <si>
    <t>50e0dec2-fc55-49df-8a00-38085b4e5729</t>
  </si>
  <si>
    <t xml:space="preserve">       注销企业户数</t>
  </si>
  <si>
    <t>999be2a0-0d5e-4e3b-8f39-c2d46f115b01</t>
  </si>
  <si>
    <t xml:space="preserve">       吊销企业户数</t>
  </si>
  <si>
    <t>A014</t>
  </si>
  <si>
    <t xml:space="preserve">    2、外资企业</t>
  </si>
  <si>
    <t>6783236a-7cdf-46e9-88e3-df488d82ad16</t>
  </si>
  <si>
    <t>23eb35b6-a335-424f-9318-1e60d0ee5796</t>
  </si>
  <si>
    <t xml:space="preserve">       其中：1.法人企业</t>
  </si>
  <si>
    <t>de329eed-2325-4d70-bba0-1447ac95355b</t>
  </si>
  <si>
    <t xml:space="preserve">       2.分支机构</t>
  </si>
  <si>
    <t>fd5aa36e-9fbc-4680-9f2a-c32117ead180</t>
  </si>
  <si>
    <t xml:space="preserve">       投资总额</t>
  </si>
  <si>
    <t>万美元</t>
  </si>
  <si>
    <t>ee790dac-f3d8-449c-b22d-cf445373d585</t>
  </si>
  <si>
    <t>c93a4757-0ccc-4811-a9ac-269ab2a7aa31</t>
  </si>
  <si>
    <t xml:space="preserve">       其中:外方认缴</t>
  </si>
  <si>
    <t>e631a89e-2f8b-4c7f-b3be-bc1498fc74e4</t>
  </si>
  <si>
    <t>7febf771-9c18-4ee3-85e9-912e8d48b273</t>
  </si>
  <si>
    <t>A023</t>
  </si>
  <si>
    <t>（二）个体工商户总数</t>
  </si>
  <si>
    <t>a829f235-a9b1-436f-8f53-2ef7e9c262b4</t>
  </si>
  <si>
    <t>26c13386-4fa2-4198-bf0a-25c10c0cdf41</t>
  </si>
  <si>
    <t xml:space="preserve">       资金数额</t>
  </si>
  <si>
    <t>0d1de3b0-02c7-4edf-957f-d25f07bc1c69</t>
  </si>
  <si>
    <t xml:space="preserve">       注销户数</t>
  </si>
  <si>
    <t>587fd913-a7bd-48ba-a6df-e17aad5ca3dc</t>
  </si>
  <si>
    <t xml:space="preserve">       吊销数</t>
  </si>
  <si>
    <t>A028</t>
  </si>
  <si>
    <t>常驻代表机构</t>
  </si>
  <si>
    <t>A029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</si>
  <si>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</si>
  <si>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</si>
  <si>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商事主体登记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</si>
</sst>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9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9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  <protection locked="0"/>
    </xf>
    <xf numFmtId="57" fontId="32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35" borderId="11" xfId="0" applyNumberFormat="1" applyFont="1" applyFill="1" applyBorder="1" applyAlignment="1" applyProtection="1">
      <alignment horizontal="center" vertical="center"/>
    </xf>
    <xf numFmtId="176" fontId="19" fillId="35" borderId="13" xfId="0" applyNumberFormat="1" applyFont="1" applyFill="1" applyBorder="1" applyAlignment="1" applyProtection="1">
      <alignment horizontal="center" vertical="center"/>
    </xf>
    <xf numFmtId="176" fontId="19" fillId="35" borderId="15" xfId="0" applyNumberFormat="1" applyFont="1" applyFill="1" applyBorder="1" applyAlignment="1" applyProtection="1">
      <alignment horizontal="center" vertical="center"/>
    </xf>
    <xf numFmtId="176" fontId="19" fillId="35" borderId="14" xfId="0" applyNumberFormat="1" applyFont="1" applyFill="1" applyBorder="1" applyAlignment="1" applyProtection="1">
      <alignment horizontal="center" vertical="center"/>
    </xf>
    <xf numFmtId="176" fontId="19" fillId="35" borderId="10" xfId="0" applyNumberFormat="1" applyFont="1" applyFill="1" applyBorder="1" applyAlignment="1" applyProtection="1">
      <alignment vertical="center"/>
    </xf>
    <xf numFmtId="176" fontId="19" fillId="35" borderId="12" xfId="0" applyNumberFormat="1" applyFont="1" applyFill="1" applyBorder="1" applyAlignment="1" applyProtection="1">
      <alignment horizontal="center" vertical="center"/>
    </xf>
    <xf numFmtId="176" fontId="19" fillId="35" borderId="10" xfId="0" applyNumberFormat="1" applyFont="1" applyFill="1" applyBorder="1" applyAlignment="1" applyProtection="1">
      <alignment horizontal="center" vertical="center"/>
      <protection locked="0"/>
    </xf>
    <xf numFmtId="57" fontId="32" fillId="35" borderId="10" xfId="0" applyNumberFormat="1" applyFont="1" applyFill="1" applyBorder="1" applyAlignment="1" applyProtection="1">
      <alignment horizontal="center" vertical="center"/>
    </xf>
    <xf numFmtId="179" fontId="19" fillId="35" borderId="10" xfId="0" applyNumberFormat="1" applyFont="1" applyFill="1" applyBorder="1" applyAlignment="1" applyProtection="1">
      <alignment horizontal="center" vertical="center"/>
    </xf>
    <xf numFmtId="176" fontId="21" fillId="35" borderId="10" xfId="0" applyNumberFormat="1" applyFont="1" applyFill="1" applyBorder="1" applyAlignment="1" applyProtection="1">
      <alignment vertical="center"/>
    </xf>
    <xf numFmtId="176" fontId="22" fillId="35" borderId="10" xfId="0" applyNumberFormat="1" applyFont="1" applyFill="1" applyBorder="1" applyAlignment="1" applyProtection="1">
      <alignment vertical="center"/>
    </xf>
    <xf numFmtId="180" fontId="23" fillId="35" borderId="10" xfId="0" applyNumberFormat="1" applyFont="1" applyFill="1" applyBorder="1" applyAlignment="1" applyProtection="1">
      <alignment horizontal="center" vertical="center"/>
    </xf>
    <xf numFmtId="181" fontId="33" fillId="35" borderId="10" xfId="0" applyNumberFormat="1" applyFont="1" applyFill="1" applyBorder="1" applyAlignment="1" applyProtection="1">
      <alignment horizontal="center" vertical="center"/>
    </xf>
    <xf numFmtId="176" fontId="22" fillId="35" borderId="14" xfId="0" applyNumberFormat="1" applyFont="1" applyFill="1" applyBorder="1" applyAlignment="1" applyProtection="1"/>
    <xf numFmtId="180" fontId="34" fillId="35" borderId="10" xfId="0" applyNumberFormat="1" applyFont="1" applyFill="1" applyBorder="1" applyAlignment="1" applyProtection="1">
      <alignment horizontal="center" vertical="center"/>
      <protection locked="0"/>
    </xf>
    <xf numFmtId="176" fontId="24" fillId="35" borderId="14" xfId="0" applyNumberFormat="1" applyFont="1" applyFill="1" applyBorder="1" applyAlignment="1" applyProtection="1"/>
    <xf numFmtId="176" fontId="19" fillId="35" borderId="10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B1" workbookViewId="0">
      <selection activeCell="B1" sqref="B1:N40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9" style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0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21" t="s">
        <v>81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43952</v>
      </c>
    </row>
    <row r="3" spans="1:23" s="5" customFormat="1" ht="12" customHeight="1">
      <c r="A3" s="22" t="s">
        <v>1</v>
      </c>
      <c r="B3" s="24" t="s">
        <v>2</v>
      </c>
      <c r="C3" s="24" t="s">
        <v>3</v>
      </c>
      <c r="D3" s="25" t="s">
        <v>4</v>
      </c>
      <c r="E3" s="26"/>
      <c r="F3" s="27"/>
      <c r="G3" s="25" t="s">
        <v>5</v>
      </c>
      <c r="H3" s="27"/>
      <c r="I3" s="28"/>
      <c r="J3" s="28"/>
      <c r="K3" s="25" t="s">
        <v>6</v>
      </c>
      <c r="L3" s="26"/>
      <c r="M3" s="26"/>
      <c r="N3" s="27"/>
    </row>
    <row r="4" spans="1:23" s="5" customFormat="1" ht="28.5" customHeight="1">
      <c r="A4" s="23"/>
      <c r="B4" s="29"/>
      <c r="C4" s="29"/>
      <c r="D4" s="30" t="s">
        <v>7</v>
      </c>
      <c r="E4" s="30"/>
      <c r="F4" s="31" t="s">
        <v>8</v>
      </c>
      <c r="G4" s="30" t="s">
        <v>7</v>
      </c>
      <c r="H4" s="31" t="s">
        <v>8</v>
      </c>
      <c r="I4" s="28" t="s">
        <v>9</v>
      </c>
      <c r="J4" s="28" t="s">
        <v>10</v>
      </c>
      <c r="K4" s="30" t="s">
        <v>11</v>
      </c>
      <c r="L4" s="30" t="s">
        <v>12</v>
      </c>
      <c r="M4" s="30" t="s">
        <v>13</v>
      </c>
      <c r="N4" s="32" t="s">
        <v>14</v>
      </c>
    </row>
    <row r="5" spans="1:23" s="5" customFormat="1" ht="28.5" customHeight="1">
      <c r="A5" s="10" t="s">
        <v>1</v>
      </c>
      <c r="B5" s="33" t="s">
        <v>15</v>
      </c>
      <c r="C5" s="30"/>
      <c r="D5" s="30"/>
      <c r="E5" s="30"/>
      <c r="F5" s="31"/>
      <c r="G5" s="30"/>
      <c r="H5" s="31"/>
      <c r="I5" s="30"/>
      <c r="J5" s="30"/>
      <c r="K5" s="30"/>
      <c r="L5" s="30"/>
      <c r="M5" s="30"/>
      <c r="N5" s="32"/>
    </row>
    <row r="6" spans="1:23" s="5" customFormat="1" ht="28.5" customHeight="1">
      <c r="A6" s="10" t="s">
        <v>16</v>
      </c>
      <c r="B6" s="34" t="s">
        <v>17</v>
      </c>
      <c r="C6" s="30" t="s">
        <v>18</v>
      </c>
      <c r="D6" s="35">
        <f>D7+D33</f>
        <v>44978</v>
      </c>
      <c r="E6" s="35">
        <v>135456</v>
      </c>
      <c r="F6" s="35">
        <f>F7+F33</f>
        <v>180434</v>
      </c>
      <c r="G6" s="35">
        <f>G7+G33</f>
        <v>43277</v>
      </c>
      <c r="H6" s="35">
        <f>H7+H33</f>
        <v>193225</v>
      </c>
      <c r="I6" s="35">
        <f>F6-H6</f>
        <v>-12791</v>
      </c>
      <c r="J6" s="36">
        <f>IF(ISERROR(I6/H6),"",I6/H6)</f>
        <v>-6.6197438219692067E-2</v>
      </c>
      <c r="K6" s="35">
        <f>K7+K33</f>
        <v>3370381</v>
      </c>
      <c r="L6" s="35">
        <f>L7+L33</f>
        <v>3218658</v>
      </c>
      <c r="M6" s="35">
        <f>K6-L6</f>
        <v>151723</v>
      </c>
      <c r="N6" s="36">
        <f>IF(ISERROR(M6/L6),"",M6/L6)</f>
        <v>4.7138590058341083E-2</v>
      </c>
      <c r="O6" s="12"/>
      <c r="P6" s="12"/>
      <c r="Q6" s="12"/>
      <c r="R6" s="12"/>
      <c r="S6" s="12"/>
      <c r="T6" s="12"/>
      <c r="U6" s="12"/>
      <c r="V6" s="12"/>
      <c r="W6" s="12"/>
    </row>
    <row r="7" spans="1:23" ht="15.75" customHeight="1">
      <c r="A7" s="10" t="s">
        <v>19</v>
      </c>
      <c r="B7" s="37" t="s">
        <v>20</v>
      </c>
      <c r="C7" s="30" t="s">
        <v>18</v>
      </c>
      <c r="D7" s="35">
        <f>D15+D24</f>
        <v>25023</v>
      </c>
      <c r="E7" s="35">
        <v>91346</v>
      </c>
      <c r="F7" s="35">
        <f t="shared" ref="F7:H8" si="0">F15+F24</f>
        <v>116369</v>
      </c>
      <c r="G7" s="35">
        <f t="shared" si="0"/>
        <v>24326</v>
      </c>
      <c r="H7" s="35">
        <f t="shared" si="0"/>
        <v>107707</v>
      </c>
      <c r="I7" s="35">
        <f>F7-H7</f>
        <v>8662</v>
      </c>
      <c r="J7" s="36">
        <f>IF(ISERROR(I7/H7),"",I7/H7)</f>
        <v>8.0421885299934076E-2</v>
      </c>
      <c r="K7" s="35">
        <f>K15+K24</f>
        <v>2112646</v>
      </c>
      <c r="L7" s="35">
        <f>L15+L24</f>
        <v>2028620</v>
      </c>
      <c r="M7" s="35">
        <f>K7-L7</f>
        <v>84026</v>
      </c>
      <c r="N7" s="36">
        <f>IF(ISERROR(M7/L7),"",M7/L7)</f>
        <v>4.1420275852550009E-2</v>
      </c>
    </row>
    <row r="8" spans="1:23" ht="15.75" customHeight="1">
      <c r="A8" s="10" t="s">
        <v>21</v>
      </c>
      <c r="B8" s="30" t="s">
        <v>22</v>
      </c>
      <c r="C8" s="30" t="s">
        <v>18</v>
      </c>
      <c r="D8" s="35">
        <f>D16+D25</f>
        <v>23862</v>
      </c>
      <c r="E8" s="35">
        <v>88471</v>
      </c>
      <c r="F8" s="35">
        <f t="shared" si="0"/>
        <v>112333</v>
      </c>
      <c r="G8" s="35">
        <f t="shared" si="0"/>
        <v>22955</v>
      </c>
      <c r="H8" s="35">
        <f t="shared" si="0"/>
        <v>102451</v>
      </c>
      <c r="I8" s="35">
        <f>F8-H8</f>
        <v>9882</v>
      </c>
      <c r="J8" s="36">
        <f>IF(ISERROR(I8/H8),"",I8/H8)</f>
        <v>9.6455866707011159E-2</v>
      </c>
      <c r="K8" s="35">
        <f>K16+K25</f>
        <v>2023566</v>
      </c>
      <c r="L8" s="35">
        <f>L16+L25</f>
        <v>1931974</v>
      </c>
      <c r="M8" s="35">
        <f>K8-L8</f>
        <v>91592</v>
      </c>
      <c r="N8" s="36">
        <f>IF(ISERROR(M8/L8),"",M8/L8)</f>
        <v>4.7408505497485993E-2</v>
      </c>
    </row>
    <row r="9" spans="1:23" ht="15.75" customHeight="1">
      <c r="A9" s="10" t="s">
        <v>23</v>
      </c>
      <c r="B9" s="30" t="s">
        <v>24</v>
      </c>
      <c r="C9" s="30" t="s">
        <v>18</v>
      </c>
      <c r="D9" s="38">
        <v>0</v>
      </c>
      <c r="E9" s="38">
        <v>0</v>
      </c>
      <c r="F9" s="35">
        <f>E9+D9</f>
        <v>0</v>
      </c>
      <c r="G9" s="38">
        <v>0</v>
      </c>
      <c r="H9" s="38">
        <v>0</v>
      </c>
      <c r="I9" s="35">
        <f>F9-H9</f>
        <v>0</v>
      </c>
      <c r="J9" s="36" t="str">
        <f>IF(ISERROR(I9/H9),"",I9/H9)</f>
        <v/>
      </c>
      <c r="K9" s="38">
        <v>0</v>
      </c>
      <c r="L9" s="35">
        <v>0</v>
      </c>
      <c r="M9" s="35">
        <f>K9-L9</f>
        <v>0</v>
      </c>
      <c r="N9" s="36" t="str">
        <f>IF(ISERROR(M9/L9),"",M9/L9)</f>
        <v/>
      </c>
    </row>
    <row r="10" spans="1:23" ht="15.75" customHeight="1">
      <c r="A10" s="11" t="s">
        <v>25</v>
      </c>
      <c r="B10" s="39" t="s">
        <v>26</v>
      </c>
      <c r="C10" s="31" t="s">
        <v>27</v>
      </c>
      <c r="D10" s="31" t="s">
        <v>27</v>
      </c>
      <c r="E10" s="31" t="s">
        <v>27</v>
      </c>
      <c r="F10" s="31" t="s">
        <v>27</v>
      </c>
      <c r="G10" s="31" t="s">
        <v>27</v>
      </c>
      <c r="H10" s="31" t="s">
        <v>27</v>
      </c>
      <c r="I10" s="31" t="s">
        <v>27</v>
      </c>
      <c r="J10" s="31" t="s">
        <v>27</v>
      </c>
      <c r="K10" s="31" t="s">
        <v>27</v>
      </c>
      <c r="L10" s="31" t="s">
        <v>27</v>
      </c>
      <c r="M10" s="31" t="s">
        <v>27</v>
      </c>
      <c r="N10" s="32" t="s">
        <v>27</v>
      </c>
    </row>
    <row r="11" spans="1:23" ht="15.75" customHeight="1">
      <c r="A11" s="10" t="s">
        <v>28</v>
      </c>
      <c r="B11" s="30" t="s">
        <v>29</v>
      </c>
      <c r="C11" s="30" t="s">
        <v>18</v>
      </c>
      <c r="D11" s="38">
        <v>48</v>
      </c>
      <c r="E11" s="38">
        <v>245</v>
      </c>
      <c r="F11" s="35">
        <f>E11+D11</f>
        <v>293</v>
      </c>
      <c r="G11" s="38">
        <v>54</v>
      </c>
      <c r="H11" s="38">
        <v>253</v>
      </c>
      <c r="I11" s="35">
        <f>F11-H11</f>
        <v>40</v>
      </c>
      <c r="J11" s="36">
        <f>IF(ISERROR(I11/H11),"",I11/H11)</f>
        <v>0.15810276679841898</v>
      </c>
      <c r="K11" s="38">
        <v>0</v>
      </c>
      <c r="L11" s="35">
        <v>0</v>
      </c>
      <c r="M11" s="35">
        <f>K11-L11</f>
        <v>0</v>
      </c>
      <c r="N11" s="36" t="str">
        <f>IF(ISERROR(M11/L11),"",M11/L11)</f>
        <v/>
      </c>
    </row>
    <row r="12" spans="1:23" ht="15.75" customHeight="1">
      <c r="A12" s="10" t="s">
        <v>30</v>
      </c>
      <c r="B12" s="30" t="s">
        <v>31</v>
      </c>
      <c r="C12" s="30" t="s">
        <v>18</v>
      </c>
      <c r="D12" s="38">
        <v>1901</v>
      </c>
      <c r="E12" s="38">
        <v>6080</v>
      </c>
      <c r="F12" s="35">
        <f>E12+D12</f>
        <v>7981</v>
      </c>
      <c r="G12" s="38">
        <v>2162</v>
      </c>
      <c r="H12" s="38">
        <v>8878</v>
      </c>
      <c r="I12" s="35">
        <f>F12-H12</f>
        <v>-897</v>
      </c>
      <c r="J12" s="36">
        <f>IF(ISERROR(I12/H12),"",I12/H12)</f>
        <v>-0.10103626943005181</v>
      </c>
      <c r="K12" s="38">
        <v>0</v>
      </c>
      <c r="L12" s="35">
        <v>0</v>
      </c>
      <c r="M12" s="35">
        <f>K12-L12</f>
        <v>0</v>
      </c>
      <c r="N12" s="36" t="str">
        <f>IF(ISERROR(M12/L12),"",M12/L12)</f>
        <v/>
      </c>
    </row>
    <row r="13" spans="1:23" ht="15.75" customHeight="1">
      <c r="A13" s="10" t="s">
        <v>32</v>
      </c>
      <c r="B13" s="30" t="s">
        <v>33</v>
      </c>
      <c r="C13" s="30" t="s">
        <v>18</v>
      </c>
      <c r="D13" s="38">
        <v>23074</v>
      </c>
      <c r="E13" s="38">
        <v>85021</v>
      </c>
      <c r="F13" s="35">
        <f>E13+D13</f>
        <v>108095</v>
      </c>
      <c r="G13" s="38">
        <v>22110</v>
      </c>
      <c r="H13" s="38">
        <v>98576</v>
      </c>
      <c r="I13" s="35">
        <f>F13-H13</f>
        <v>9519</v>
      </c>
      <c r="J13" s="36">
        <f>IF(ISERROR(I13/H13),"",I13/H13)</f>
        <v>9.6565086836552502E-2</v>
      </c>
      <c r="K13" s="38">
        <v>0</v>
      </c>
      <c r="L13" s="35">
        <v>0</v>
      </c>
      <c r="M13" s="35">
        <f>K13-L13</f>
        <v>0</v>
      </c>
      <c r="N13" s="36" t="str">
        <f>IF(ISERROR(M13/L13),"",M13/L13)</f>
        <v/>
      </c>
    </row>
    <row r="14" spans="1:23" ht="15.75" customHeight="1">
      <c r="A14" s="11" t="s">
        <v>34</v>
      </c>
      <c r="B14" s="39" t="s">
        <v>35</v>
      </c>
      <c r="C14" s="31"/>
      <c r="D14" s="30"/>
      <c r="E14" s="30"/>
      <c r="F14" s="30"/>
      <c r="G14" s="31"/>
      <c r="H14" s="31"/>
      <c r="I14" s="31"/>
      <c r="J14" s="31"/>
      <c r="K14" s="30"/>
      <c r="L14" s="31"/>
      <c r="M14" s="31"/>
      <c r="N14" s="32"/>
    </row>
    <row r="15" spans="1:23" ht="15.75" customHeight="1">
      <c r="A15" s="10" t="s">
        <v>36</v>
      </c>
      <c r="B15" s="40" t="s">
        <v>37</v>
      </c>
      <c r="C15" s="30" t="s">
        <v>18</v>
      </c>
      <c r="D15" s="38">
        <v>24658</v>
      </c>
      <c r="E15" s="38">
        <v>90215</v>
      </c>
      <c r="F15" s="38">
        <f t="shared" ref="F15:F22" si="1">E15+D15</f>
        <v>114873</v>
      </c>
      <c r="G15" s="35">
        <v>23832</v>
      </c>
      <c r="H15" s="35">
        <v>105314</v>
      </c>
      <c r="I15" s="35">
        <f t="shared" ref="I15:I22" si="2">F15-H15</f>
        <v>9559</v>
      </c>
      <c r="J15" s="36">
        <f t="shared" ref="J15:J22" si="3">IF(ISERROR(I15/H15),"",I15/H15)</f>
        <v>9.076665970336327E-2</v>
      </c>
      <c r="K15" s="38">
        <v>2044679</v>
      </c>
      <c r="L15" s="35">
        <v>1961781</v>
      </c>
      <c r="M15" s="35">
        <f t="shared" ref="M15:M22" si="4">K15-L15</f>
        <v>82898</v>
      </c>
      <c r="N15" s="36">
        <f t="shared" ref="N15:N22" si="5">IF(ISERROR(M15/L15),"",M15/L15)</f>
        <v>4.2256500598180938E-2</v>
      </c>
    </row>
    <row r="16" spans="1:23" ht="15.75" customHeight="1">
      <c r="A16" s="10" t="s">
        <v>38</v>
      </c>
      <c r="B16" s="40" t="s">
        <v>39</v>
      </c>
      <c r="C16" s="30" t="s">
        <v>18</v>
      </c>
      <c r="D16" s="38">
        <v>23562</v>
      </c>
      <c r="E16" s="38">
        <v>87508</v>
      </c>
      <c r="F16" s="38">
        <f t="shared" si="1"/>
        <v>111070</v>
      </c>
      <c r="G16" s="35">
        <v>22554</v>
      </c>
      <c r="H16" s="35">
        <v>100412</v>
      </c>
      <c r="I16" s="35">
        <f t="shared" si="2"/>
        <v>10658</v>
      </c>
      <c r="J16" s="36">
        <f t="shared" si="3"/>
        <v>0.10614269210851293</v>
      </c>
      <c r="K16" s="38">
        <v>1965213</v>
      </c>
      <c r="L16" s="35">
        <v>1874721</v>
      </c>
      <c r="M16" s="35">
        <f t="shared" si="4"/>
        <v>90492</v>
      </c>
      <c r="N16" s="36">
        <f t="shared" si="5"/>
        <v>4.8269582513878063E-2</v>
      </c>
    </row>
    <row r="17" spans="1:14" ht="15.75" customHeight="1">
      <c r="A17" s="10" t="s">
        <v>40</v>
      </c>
      <c r="B17" s="40" t="s">
        <v>41</v>
      </c>
      <c r="C17" s="30" t="s">
        <v>42</v>
      </c>
      <c r="D17" s="38">
        <v>11352936</v>
      </c>
      <c r="E17" s="38">
        <v>49815399</v>
      </c>
      <c r="F17" s="38">
        <f t="shared" si="1"/>
        <v>61168335</v>
      </c>
      <c r="G17" s="35">
        <v>24897164</v>
      </c>
      <c r="H17" s="35">
        <v>108202251</v>
      </c>
      <c r="I17" s="35">
        <f t="shared" si="2"/>
        <v>-47033916</v>
      </c>
      <c r="J17" s="36">
        <f t="shared" si="3"/>
        <v>-0.43468518968242165</v>
      </c>
      <c r="K17" s="38">
        <v>2269368885</v>
      </c>
      <c r="L17" s="35">
        <v>2186507909</v>
      </c>
      <c r="M17" s="35">
        <f t="shared" si="4"/>
        <v>82860976</v>
      </c>
      <c r="N17" s="36">
        <f t="shared" si="5"/>
        <v>3.7896490407801221E-2</v>
      </c>
    </row>
    <row r="18" spans="1:14" ht="15.75" customHeight="1">
      <c r="A18" s="10" t="s">
        <v>43</v>
      </c>
      <c r="B18" s="40" t="s">
        <v>44</v>
      </c>
      <c r="C18" s="30" t="s">
        <v>18</v>
      </c>
      <c r="D18" s="38">
        <v>24649</v>
      </c>
      <c r="E18" s="38">
        <v>90195</v>
      </c>
      <c r="F18" s="38">
        <f t="shared" si="1"/>
        <v>114844</v>
      </c>
      <c r="G18" s="35">
        <v>23813</v>
      </c>
      <c r="H18" s="35">
        <v>105225</v>
      </c>
      <c r="I18" s="35">
        <f t="shared" si="2"/>
        <v>9619</v>
      </c>
      <c r="J18" s="36">
        <f t="shared" si="3"/>
        <v>9.1413637443573295E-2</v>
      </c>
      <c r="K18" s="38">
        <v>2036941</v>
      </c>
      <c r="L18" s="35">
        <v>1953459</v>
      </c>
      <c r="M18" s="35">
        <f t="shared" si="4"/>
        <v>83482</v>
      </c>
      <c r="N18" s="36">
        <f t="shared" si="5"/>
        <v>4.2735475891738706E-2</v>
      </c>
    </row>
    <row r="19" spans="1:14" ht="15.75" customHeight="1">
      <c r="A19" s="10" t="s">
        <v>45</v>
      </c>
      <c r="B19" s="40" t="s">
        <v>46</v>
      </c>
      <c r="C19" s="30" t="s">
        <v>18</v>
      </c>
      <c r="D19" s="38">
        <v>23560</v>
      </c>
      <c r="E19" s="38">
        <v>87496</v>
      </c>
      <c r="F19" s="38">
        <f t="shared" si="1"/>
        <v>111056</v>
      </c>
      <c r="G19" s="35">
        <v>22548</v>
      </c>
      <c r="H19" s="35">
        <v>100399</v>
      </c>
      <c r="I19" s="35">
        <f t="shared" si="2"/>
        <v>10657</v>
      </c>
      <c r="J19" s="36">
        <f t="shared" si="3"/>
        <v>0.1061464755625056</v>
      </c>
      <c r="K19" s="38">
        <v>1960837</v>
      </c>
      <c r="L19" s="35">
        <v>1870153</v>
      </c>
      <c r="M19" s="35">
        <f t="shared" si="4"/>
        <v>90684</v>
      </c>
      <c r="N19" s="36">
        <f t="shared" si="5"/>
        <v>4.8490150271127547E-2</v>
      </c>
    </row>
    <row r="20" spans="1:14" ht="15.75" customHeight="1">
      <c r="A20" s="10" t="s">
        <v>47</v>
      </c>
      <c r="B20" s="40" t="s">
        <v>41</v>
      </c>
      <c r="C20" s="30" t="s">
        <v>42</v>
      </c>
      <c r="D20" s="38">
        <v>11352636</v>
      </c>
      <c r="E20" s="38">
        <v>49124059</v>
      </c>
      <c r="F20" s="38">
        <f t="shared" si="1"/>
        <v>60476695</v>
      </c>
      <c r="G20" s="35">
        <v>24673954</v>
      </c>
      <c r="H20" s="35">
        <v>107205136</v>
      </c>
      <c r="I20" s="35">
        <f t="shared" si="2"/>
        <v>-46728441</v>
      </c>
      <c r="J20" s="36">
        <f t="shared" si="3"/>
        <v>-0.43587875304780171</v>
      </c>
      <c r="K20" s="38">
        <v>2246222227</v>
      </c>
      <c r="L20" s="35">
        <v>2168027765</v>
      </c>
      <c r="M20" s="35">
        <f t="shared" si="4"/>
        <v>78194462</v>
      </c>
      <c r="N20" s="36">
        <f t="shared" si="5"/>
        <v>3.6067094371367521E-2</v>
      </c>
    </row>
    <row r="21" spans="1:14" ht="15.75" customHeight="1">
      <c r="A21" s="10" t="s">
        <v>48</v>
      </c>
      <c r="B21" s="40" t="s">
        <v>49</v>
      </c>
      <c r="C21" s="30" t="s">
        <v>18</v>
      </c>
      <c r="D21" s="38">
        <v>6856</v>
      </c>
      <c r="E21" s="38">
        <v>22560</v>
      </c>
      <c r="F21" s="38">
        <f t="shared" si="1"/>
        <v>29416</v>
      </c>
      <c r="G21" s="35">
        <v>11134</v>
      </c>
      <c r="H21" s="35">
        <v>52029</v>
      </c>
      <c r="I21" s="35">
        <f t="shared" si="2"/>
        <v>-22613</v>
      </c>
      <c r="J21" s="36">
        <f t="shared" si="3"/>
        <v>-0.43462299871225663</v>
      </c>
      <c r="K21" s="38">
        <v>326337</v>
      </c>
      <c r="L21" s="35">
        <v>208736</v>
      </c>
      <c r="M21" s="35">
        <f t="shared" si="4"/>
        <v>117601</v>
      </c>
      <c r="N21" s="36">
        <f t="shared" si="5"/>
        <v>0.56339586846542999</v>
      </c>
    </row>
    <row r="22" spans="1:14" ht="15.75" customHeight="1">
      <c r="A22" s="10" t="s">
        <v>50</v>
      </c>
      <c r="B22" s="40" t="s">
        <v>51</v>
      </c>
      <c r="C22" s="30" t="s">
        <v>18</v>
      </c>
      <c r="D22" s="38">
        <v>0</v>
      </c>
      <c r="E22" s="38">
        <v>18527</v>
      </c>
      <c r="F22" s="38">
        <f t="shared" si="1"/>
        <v>18527</v>
      </c>
      <c r="G22" s="35">
        <v>0</v>
      </c>
      <c r="H22" s="35">
        <v>0</v>
      </c>
      <c r="I22" s="35">
        <f t="shared" si="2"/>
        <v>18527</v>
      </c>
      <c r="J22" s="36" t="str">
        <f t="shared" si="3"/>
        <v/>
      </c>
      <c r="K22" s="38">
        <v>381537</v>
      </c>
      <c r="L22" s="35">
        <v>278884</v>
      </c>
      <c r="M22" s="35">
        <f t="shared" si="4"/>
        <v>102653</v>
      </c>
      <c r="N22" s="36">
        <f t="shared" si="5"/>
        <v>0.3680849385407553</v>
      </c>
    </row>
    <row r="23" spans="1:14" ht="15.75" customHeight="1">
      <c r="A23" s="11" t="s">
        <v>52</v>
      </c>
      <c r="B23" s="39" t="s">
        <v>53</v>
      </c>
      <c r="C23" s="31"/>
      <c r="D23" s="30"/>
      <c r="E23" s="30"/>
      <c r="F23" s="30"/>
      <c r="G23" s="31"/>
      <c r="H23" s="31"/>
      <c r="I23" s="31"/>
      <c r="J23" s="31"/>
      <c r="K23" s="30"/>
      <c r="L23" s="31"/>
      <c r="M23" s="31"/>
      <c r="N23" s="32"/>
    </row>
    <row r="24" spans="1:14" ht="15.75" customHeight="1">
      <c r="A24" s="10" t="s">
        <v>54</v>
      </c>
      <c r="B24" s="40" t="s">
        <v>37</v>
      </c>
      <c r="C24" s="30" t="s">
        <v>18</v>
      </c>
      <c r="D24" s="38">
        <v>365</v>
      </c>
      <c r="E24" s="38">
        <v>1131</v>
      </c>
      <c r="F24" s="38">
        <f t="shared" ref="F24:F31" si="6">E24+D24</f>
        <v>1496</v>
      </c>
      <c r="G24" s="35">
        <v>494</v>
      </c>
      <c r="H24" s="35">
        <v>2393</v>
      </c>
      <c r="I24" s="35">
        <f t="shared" ref="I24:I31" si="7">F24-H24</f>
        <v>-897</v>
      </c>
      <c r="J24" s="36">
        <f t="shared" ref="J24:J31" si="8">IF(ISERROR(I24/H24),"",I24/H24)</f>
        <v>-0.37484329293773505</v>
      </c>
      <c r="K24" s="38">
        <v>67967</v>
      </c>
      <c r="L24" s="35">
        <v>66839</v>
      </c>
      <c r="M24" s="35">
        <f t="shared" ref="M24:M31" si="9">K24-L24</f>
        <v>1128</v>
      </c>
      <c r="N24" s="36">
        <f t="shared" ref="N24:N31" si="10">IF(ISERROR(M24/L24),"",M24/L24)</f>
        <v>1.6876374571732071E-2</v>
      </c>
    </row>
    <row r="25" spans="1:14" ht="15.75" customHeight="1">
      <c r="A25" s="10" t="s">
        <v>55</v>
      </c>
      <c r="B25" s="40" t="s">
        <v>56</v>
      </c>
      <c r="C25" s="30" t="s">
        <v>18</v>
      </c>
      <c r="D25" s="38">
        <v>300</v>
      </c>
      <c r="E25" s="38">
        <v>963</v>
      </c>
      <c r="F25" s="38">
        <f t="shared" si="6"/>
        <v>1263</v>
      </c>
      <c r="G25" s="35">
        <v>401</v>
      </c>
      <c r="H25" s="35">
        <v>2039</v>
      </c>
      <c r="I25" s="35">
        <f t="shared" si="7"/>
        <v>-776</v>
      </c>
      <c r="J25" s="36">
        <f t="shared" si="8"/>
        <v>-0.38057871505640017</v>
      </c>
      <c r="K25" s="38">
        <v>58353</v>
      </c>
      <c r="L25" s="35">
        <v>57253</v>
      </c>
      <c r="M25" s="35">
        <f t="shared" si="9"/>
        <v>1100</v>
      </c>
      <c r="N25" s="36">
        <f t="shared" si="10"/>
        <v>1.921296700609575E-2</v>
      </c>
    </row>
    <row r="26" spans="1:14" ht="15.75" customHeight="1">
      <c r="A26" s="10" t="s">
        <v>57</v>
      </c>
      <c r="B26" s="40" t="s">
        <v>58</v>
      </c>
      <c r="C26" s="30" t="s">
        <v>18</v>
      </c>
      <c r="D26" s="38">
        <v>65</v>
      </c>
      <c r="E26" s="38">
        <v>168</v>
      </c>
      <c r="F26" s="38">
        <f t="shared" si="6"/>
        <v>233</v>
      </c>
      <c r="G26" s="35">
        <v>93</v>
      </c>
      <c r="H26" s="35">
        <v>354</v>
      </c>
      <c r="I26" s="35">
        <f t="shared" si="7"/>
        <v>-121</v>
      </c>
      <c r="J26" s="36">
        <f t="shared" si="8"/>
        <v>-0.34180790960451979</v>
      </c>
      <c r="K26" s="38">
        <v>9614</v>
      </c>
      <c r="L26" s="35">
        <v>9586</v>
      </c>
      <c r="M26" s="35">
        <f t="shared" si="9"/>
        <v>28</v>
      </c>
      <c r="N26" s="36">
        <f t="shared" si="10"/>
        <v>2.9209263509284373E-3</v>
      </c>
    </row>
    <row r="27" spans="1:14" ht="15.75" customHeight="1">
      <c r="A27" s="10" t="s">
        <v>59</v>
      </c>
      <c r="B27" s="40" t="s">
        <v>60</v>
      </c>
      <c r="C27" s="30" t="s">
        <v>61</v>
      </c>
      <c r="D27" s="38">
        <v>87281</v>
      </c>
      <c r="E27" s="38">
        <v>258557</v>
      </c>
      <c r="F27" s="38">
        <f t="shared" si="6"/>
        <v>345838</v>
      </c>
      <c r="G27" s="35">
        <v>53007</v>
      </c>
      <c r="H27" s="35">
        <v>399448</v>
      </c>
      <c r="I27" s="35">
        <f t="shared" si="7"/>
        <v>-53610</v>
      </c>
      <c r="J27" s="36">
        <f t="shared" si="8"/>
        <v>-0.13421021008992409</v>
      </c>
      <c r="K27" s="38">
        <v>42783504</v>
      </c>
      <c r="L27" s="35">
        <v>40681549</v>
      </c>
      <c r="M27" s="35">
        <f t="shared" si="9"/>
        <v>2101955</v>
      </c>
      <c r="N27" s="36">
        <f t="shared" si="10"/>
        <v>5.1668509475880579E-2</v>
      </c>
    </row>
    <row r="28" spans="1:14" ht="15.75" customHeight="1">
      <c r="A28" s="10" t="s">
        <v>62</v>
      </c>
      <c r="B28" s="40" t="s">
        <v>41</v>
      </c>
      <c r="C28" s="30" t="s">
        <v>61</v>
      </c>
      <c r="D28" s="38">
        <v>79656</v>
      </c>
      <c r="E28" s="38">
        <v>235062</v>
      </c>
      <c r="F28" s="38">
        <f t="shared" si="6"/>
        <v>314718</v>
      </c>
      <c r="G28" s="35">
        <v>49876</v>
      </c>
      <c r="H28" s="35">
        <v>287956</v>
      </c>
      <c r="I28" s="35">
        <f t="shared" si="7"/>
        <v>26762</v>
      </c>
      <c r="J28" s="36">
        <f t="shared" si="8"/>
        <v>9.2937809943185762E-2</v>
      </c>
      <c r="K28" s="38">
        <v>33011661</v>
      </c>
      <c r="L28" s="35">
        <v>31823150</v>
      </c>
      <c r="M28" s="35">
        <f t="shared" si="9"/>
        <v>1188511</v>
      </c>
      <c r="N28" s="36">
        <f t="shared" si="10"/>
        <v>3.7347371331876322E-2</v>
      </c>
    </row>
    <row r="29" spans="1:14" ht="15.75" customHeight="1">
      <c r="A29" s="10" t="s">
        <v>63</v>
      </c>
      <c r="B29" s="40" t="s">
        <v>64</v>
      </c>
      <c r="C29" s="30" t="s">
        <v>61</v>
      </c>
      <c r="D29" s="38">
        <v>69822</v>
      </c>
      <c r="E29" s="38">
        <v>211227</v>
      </c>
      <c r="F29" s="38">
        <f t="shared" si="6"/>
        <v>281049</v>
      </c>
      <c r="G29" s="35">
        <v>43909</v>
      </c>
      <c r="H29" s="35">
        <v>236055</v>
      </c>
      <c r="I29" s="35">
        <f t="shared" si="7"/>
        <v>44994</v>
      </c>
      <c r="J29" s="36">
        <f t="shared" si="8"/>
        <v>0.19060812098875263</v>
      </c>
      <c r="K29" s="38">
        <v>22369376</v>
      </c>
      <c r="L29" s="35">
        <v>21491355</v>
      </c>
      <c r="M29" s="35">
        <f t="shared" si="9"/>
        <v>878021</v>
      </c>
      <c r="N29" s="36">
        <f t="shared" si="10"/>
        <v>4.0854613401528198E-2</v>
      </c>
    </row>
    <row r="30" spans="1:14" ht="15.75" customHeight="1">
      <c r="A30" s="10" t="s">
        <v>65</v>
      </c>
      <c r="B30" s="40" t="s">
        <v>49</v>
      </c>
      <c r="C30" s="30" t="s">
        <v>18</v>
      </c>
      <c r="D30" s="38">
        <v>206</v>
      </c>
      <c r="E30" s="38">
        <v>697</v>
      </c>
      <c r="F30" s="38">
        <f t="shared" si="6"/>
        <v>903</v>
      </c>
      <c r="G30" s="35">
        <v>210</v>
      </c>
      <c r="H30" s="35">
        <v>1054</v>
      </c>
      <c r="I30" s="35">
        <f t="shared" si="7"/>
        <v>-151</v>
      </c>
      <c r="J30" s="36">
        <f t="shared" si="8"/>
        <v>-0.14326375711574951</v>
      </c>
      <c r="K30" s="38">
        <v>18095</v>
      </c>
      <c r="L30" s="35">
        <v>15138</v>
      </c>
      <c r="M30" s="35">
        <f t="shared" si="9"/>
        <v>2957</v>
      </c>
      <c r="N30" s="36">
        <f t="shared" si="10"/>
        <v>0.19533623992601401</v>
      </c>
    </row>
    <row r="31" spans="1:14" ht="15.75" customHeight="1">
      <c r="A31" s="10" t="s">
        <v>66</v>
      </c>
      <c r="B31" s="40" t="s">
        <v>51</v>
      </c>
      <c r="C31" s="30" t="s">
        <v>18</v>
      </c>
      <c r="D31" s="38">
        <v>0</v>
      </c>
      <c r="E31" s="38">
        <v>577</v>
      </c>
      <c r="F31" s="38">
        <f t="shared" si="6"/>
        <v>577</v>
      </c>
      <c r="G31" s="35">
        <v>0</v>
      </c>
      <c r="H31" s="35">
        <v>0</v>
      </c>
      <c r="I31" s="35">
        <f t="shared" si="7"/>
        <v>577</v>
      </c>
      <c r="J31" s="36" t="str">
        <f t="shared" si="8"/>
        <v/>
      </c>
      <c r="K31" s="38">
        <v>27045</v>
      </c>
      <c r="L31" s="35">
        <v>25909</v>
      </c>
      <c r="M31" s="35">
        <f t="shared" si="9"/>
        <v>1136</v>
      </c>
      <c r="N31" s="36">
        <f t="shared" si="10"/>
        <v>4.3845767879887296E-2</v>
      </c>
    </row>
    <row r="32" spans="1:14" ht="15.75" customHeight="1">
      <c r="A32" s="10" t="s">
        <v>67</v>
      </c>
      <c r="B32" s="37" t="s">
        <v>68</v>
      </c>
      <c r="C32" s="31"/>
      <c r="D32" s="30"/>
      <c r="E32" s="30"/>
      <c r="F32" s="30"/>
      <c r="G32" s="31"/>
      <c r="H32" s="31"/>
      <c r="I32" s="31"/>
      <c r="J32" s="31"/>
      <c r="K32" s="30"/>
      <c r="L32" s="31"/>
      <c r="M32" s="31"/>
      <c r="N32" s="31"/>
    </row>
    <row r="33" spans="1:15" ht="15.75" customHeight="1">
      <c r="A33" s="10" t="s">
        <v>69</v>
      </c>
      <c r="B33" s="40" t="s">
        <v>37</v>
      </c>
      <c r="C33" s="30" t="s">
        <v>18</v>
      </c>
      <c r="D33" s="38">
        <v>19955</v>
      </c>
      <c r="E33" s="38">
        <v>44110</v>
      </c>
      <c r="F33" s="38">
        <f>E33+D33</f>
        <v>64065</v>
      </c>
      <c r="G33" s="35">
        <v>18951</v>
      </c>
      <c r="H33" s="35">
        <v>85518</v>
      </c>
      <c r="I33" s="35">
        <f>F33-H33</f>
        <v>-21453</v>
      </c>
      <c r="J33" s="36">
        <f>IF(ISERROR(I33/H33),"",I33/H33)</f>
        <v>-0.25085946818213711</v>
      </c>
      <c r="K33" s="38">
        <v>1257735</v>
      </c>
      <c r="L33" s="35">
        <v>1190038</v>
      </c>
      <c r="M33" s="35">
        <f>K33-L33</f>
        <v>67697</v>
      </c>
      <c r="N33" s="36">
        <f>IF(ISERROR(M33/L33),"",M33/L33)</f>
        <v>5.688641875301461E-2</v>
      </c>
    </row>
    <row r="34" spans="1:15" ht="15.75" customHeight="1">
      <c r="A34" s="10" t="s">
        <v>70</v>
      </c>
      <c r="B34" s="40" t="s">
        <v>71</v>
      </c>
      <c r="C34" s="30" t="s">
        <v>42</v>
      </c>
      <c r="D34" s="38">
        <v>167721</v>
      </c>
      <c r="E34" s="38">
        <v>417505</v>
      </c>
      <c r="F34" s="38">
        <f>E34+D34</f>
        <v>585226</v>
      </c>
      <c r="G34" s="35">
        <v>178816</v>
      </c>
      <c r="H34" s="35">
        <v>725052</v>
      </c>
      <c r="I34" s="35">
        <f>F34-H34</f>
        <v>-139826</v>
      </c>
      <c r="J34" s="36">
        <f>IF(ISERROR(I34/H34),"",I34/H34)</f>
        <v>-0.19284961630338238</v>
      </c>
      <c r="K34" s="38">
        <v>7769721</v>
      </c>
      <c r="L34" s="35">
        <v>6817399</v>
      </c>
      <c r="M34" s="35">
        <f>K34-L34</f>
        <v>952322</v>
      </c>
      <c r="N34" s="36">
        <f>IF(ISERROR(M34/L34),"",M34/L34)</f>
        <v>0.13968993160001345</v>
      </c>
    </row>
    <row r="35" spans="1:15" ht="15.75" customHeight="1">
      <c r="A35" s="10" t="s">
        <v>72</v>
      </c>
      <c r="B35" s="40" t="s">
        <v>73</v>
      </c>
      <c r="C35" s="30" t="s">
        <v>18</v>
      </c>
      <c r="D35" s="38">
        <v>8907</v>
      </c>
      <c r="E35" s="38">
        <v>20791</v>
      </c>
      <c r="F35" s="38">
        <f>E35+D35</f>
        <v>29698</v>
      </c>
      <c r="G35" s="35">
        <v>11316</v>
      </c>
      <c r="H35" s="35">
        <v>47069</v>
      </c>
      <c r="I35" s="35">
        <f>F35-H35</f>
        <v>-17371</v>
      </c>
      <c r="J35" s="36">
        <f>IF(ISERROR(I35/H35),"",I35/H35)</f>
        <v>-0.36905394208502412</v>
      </c>
      <c r="K35" s="38">
        <v>724067</v>
      </c>
      <c r="L35" s="35">
        <v>620744</v>
      </c>
      <c r="M35" s="35">
        <f>K35-L35</f>
        <v>103323</v>
      </c>
      <c r="N35" s="36">
        <f>IF(ISERROR(M35/L35),"",M35/L35)</f>
        <v>0.16645025968837396</v>
      </c>
    </row>
    <row r="36" spans="1:15" ht="15.75" customHeight="1">
      <c r="A36" s="10" t="s">
        <v>74</v>
      </c>
      <c r="B36" s="40" t="s">
        <v>75</v>
      </c>
      <c r="C36" s="30" t="s">
        <v>18</v>
      </c>
      <c r="D36" s="38">
        <v>12922</v>
      </c>
      <c r="E36" s="38">
        <v>0</v>
      </c>
      <c r="F36" s="38">
        <f>E36+D36</f>
        <v>12922</v>
      </c>
      <c r="G36" s="35">
        <v>0</v>
      </c>
      <c r="H36" s="35">
        <v>1</v>
      </c>
      <c r="I36" s="35">
        <f>F36-H36</f>
        <v>12921</v>
      </c>
      <c r="J36" s="36">
        <f>IF(ISERROR(I36/H36),"",I36/H36)</f>
        <v>12921</v>
      </c>
      <c r="K36" s="38">
        <v>511387</v>
      </c>
      <c r="L36" s="35">
        <v>499079</v>
      </c>
      <c r="M36" s="35">
        <f>K36-L36</f>
        <v>12308</v>
      </c>
      <c r="N36" s="36">
        <f>IF(ISERROR(M36/L36),"",M36/L36)</f>
        <v>2.4661426347331785E-2</v>
      </c>
    </row>
    <row r="37" spans="1:15" ht="15.75" customHeight="1">
      <c r="A37" s="10" t="s">
        <v>27</v>
      </c>
      <c r="B37" s="39" t="s">
        <v>27</v>
      </c>
      <c r="C37" s="31"/>
      <c r="D37" s="30"/>
      <c r="E37" s="30"/>
      <c r="F37" s="30"/>
      <c r="G37" s="31"/>
      <c r="H37" s="31"/>
      <c r="I37" s="31"/>
      <c r="J37" s="31"/>
      <c r="K37" s="30"/>
      <c r="L37" s="31"/>
      <c r="M37" s="31"/>
      <c r="N37" s="31"/>
    </row>
    <row r="38" spans="1:15" ht="15" customHeight="1">
      <c r="A38" s="10" t="s">
        <v>76</v>
      </c>
      <c r="B38" s="37" t="s">
        <v>77</v>
      </c>
      <c r="C38" s="30" t="s">
        <v>18</v>
      </c>
      <c r="D38" s="38">
        <v>6</v>
      </c>
      <c r="E38" s="38">
        <v>9</v>
      </c>
      <c r="F38" s="38">
        <f>E38+D38</f>
        <v>15</v>
      </c>
      <c r="G38" s="35">
        <v>1</v>
      </c>
      <c r="H38" s="35">
        <v>22</v>
      </c>
      <c r="I38" s="35">
        <f>F38-H38</f>
        <v>-7</v>
      </c>
      <c r="J38" s="36">
        <f>IF(ISERROR(I38/H38),"",I38/H38)</f>
        <v>-0.31818181818181818</v>
      </c>
      <c r="K38" s="38">
        <v>1748</v>
      </c>
      <c r="L38" s="35">
        <v>1871</v>
      </c>
      <c r="M38" s="35">
        <f>K38-L38</f>
        <v>-123</v>
      </c>
      <c r="N38" s="36">
        <f>IF(ISERROR(M38/L38),"",M38/L38)</f>
        <v>-6.5740245857830032E-2</v>
      </c>
      <c r="O38" s="13"/>
    </row>
    <row r="39" spans="1:15" ht="15" customHeight="1">
      <c r="A39" s="10" t="s">
        <v>78</v>
      </c>
      <c r="B39" s="37" t="s">
        <v>79</v>
      </c>
      <c r="C39" s="30" t="s">
        <v>18</v>
      </c>
      <c r="D39" s="38">
        <v>0</v>
      </c>
      <c r="E39" s="38">
        <v>1</v>
      </c>
      <c r="F39" s="38">
        <f>E39+D39</f>
        <v>1</v>
      </c>
      <c r="G39" s="35">
        <v>1</v>
      </c>
      <c r="H39" s="35">
        <v>5</v>
      </c>
      <c r="I39" s="35">
        <f>F39-H39</f>
        <v>-4</v>
      </c>
      <c r="J39" s="36">
        <f>IF(ISERROR(I39/H39),"",I39/H39)</f>
        <v>-0.8</v>
      </c>
      <c r="K39" s="38">
        <v>237</v>
      </c>
      <c r="L39" s="35">
        <v>111</v>
      </c>
      <c r="M39" s="35">
        <f>K39-L39</f>
        <v>126</v>
      </c>
      <c r="N39" s="36">
        <f>IF(ISERROR(M39/L39),"",M39/L39)</f>
        <v>1.1351351351351351</v>
      </c>
      <c r="O39" s="13"/>
    </row>
    <row r="40" spans="1:15" ht="15" customHeight="1">
      <c r="A40" s="14" t="s">
        <v>80</v>
      </c>
      <c r="B40" s="14" t="s">
        <v>80</v>
      </c>
      <c r="C40" s="15"/>
      <c r="D40" s="16"/>
      <c r="E40" s="16"/>
      <c r="F40" s="16"/>
      <c r="G40" s="16"/>
      <c r="H40" s="16"/>
      <c r="I40" s="17"/>
      <c r="J40" s="18"/>
      <c r="K40" s="16"/>
      <c r="L40" s="16"/>
      <c r="M40" s="17"/>
      <c r="N40" s="19"/>
    </row>
    <row r="41" spans="1:15" ht="14.25" customHeight="1">
      <c r="A41" s="20"/>
      <c r="B41" s="20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（一）</vt:lpstr>
      <vt:lpstr>'（一）'!Print_Area</vt:lpstr>
      <vt:lpstr>'（一）'!Print_Titles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张涛	</cp:lastModifiedBy>
  <cp:lastPrinted>2014-03-17T02:49:32Z</cp:lastPrinted>
  <dcterms:created xsi:type="dcterms:W3CDTF">2000-10-19T03:20:14Z</dcterms:created>
  <dcterms:modified xsi:type="dcterms:W3CDTF">2020-06-17T02:52:53Z</dcterms:modified>
</cp:coreProperties>
</file>