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（一）" sheetId="1" r:id="rId1"/>
  </sheets>
  <definedNames>
    <definedName name="_xlnm.Print_Area" localSheetId="0">'（一）'!$B$1:$N$33</definedName>
    <definedName name="_xlnm.Print_Titles" localSheetId="0">'（一）'!$3:$4</definedName>
  </definedNames>
  <calcPr calcId="125725"/>
</workbook>
</file>

<file path=xl/calcChain.xml><?xml version="1.0" encoding="utf-8"?>
<calcChain xmlns="http://schemas.openxmlformats.org/spreadsheetml/2006/main">
  <c r="M39" i="1"/>
  <c r="N39" s="1"/>
  <c r="I39"/>
  <c r="J39" s="1"/>
  <c r="F39"/>
  <c r="N38"/>
  <c r="M38"/>
  <c r="F38"/>
  <c r="I38" s="1"/>
  <c r="J38" s="1"/>
  <c r="M36"/>
  <c r="N36" s="1"/>
  <c r="I36"/>
  <c r="J36" s="1"/>
  <c r="F36"/>
  <c r="N35"/>
  <c r="M35"/>
  <c r="F35"/>
  <c r="I35" s="1"/>
  <c r="J35" s="1"/>
  <c r="M34"/>
  <c r="N34" s="1"/>
  <c r="I34"/>
  <c r="J34" s="1"/>
  <c r="F34"/>
  <c r="N33"/>
  <c r="M33"/>
  <c r="F33"/>
  <c r="I33" s="1"/>
  <c r="J33" s="1"/>
  <c r="M31"/>
  <c r="N31" s="1"/>
  <c r="I31"/>
  <c r="J31" s="1"/>
  <c r="F31"/>
  <c r="N30"/>
  <c r="M30"/>
  <c r="F30"/>
  <c r="I30" s="1"/>
  <c r="J30" s="1"/>
  <c r="M29"/>
  <c r="N29" s="1"/>
  <c r="I29"/>
  <c r="J29" s="1"/>
  <c r="F29"/>
  <c r="N28"/>
  <c r="M28"/>
  <c r="F28"/>
  <c r="I28" s="1"/>
  <c r="J28" s="1"/>
  <c r="M27"/>
  <c r="N27" s="1"/>
  <c r="I27"/>
  <c r="J27" s="1"/>
  <c r="F27"/>
  <c r="N26"/>
  <c r="M26"/>
  <c r="F26"/>
  <c r="I26" s="1"/>
  <c r="J26" s="1"/>
  <c r="M25"/>
  <c r="N25" s="1"/>
  <c r="I25"/>
  <c r="J25" s="1"/>
  <c r="F25"/>
  <c r="N24"/>
  <c r="M24"/>
  <c r="F24"/>
  <c r="I24" s="1"/>
  <c r="J24" s="1"/>
  <c r="M22"/>
  <c r="N22" s="1"/>
  <c r="I22"/>
  <c r="J22" s="1"/>
  <c r="F22"/>
  <c r="N21"/>
  <c r="M21"/>
  <c r="F21"/>
  <c r="I21" s="1"/>
  <c r="J21" s="1"/>
  <c r="M20"/>
  <c r="N20" s="1"/>
  <c r="I20"/>
  <c r="J20" s="1"/>
  <c r="F20"/>
  <c r="N19"/>
  <c r="M19"/>
  <c r="F19"/>
  <c r="I19" s="1"/>
  <c r="J19" s="1"/>
  <c r="M18"/>
  <c r="N18" s="1"/>
  <c r="I18"/>
  <c r="J18" s="1"/>
  <c r="F18"/>
  <c r="N17"/>
  <c r="M17"/>
  <c r="F17"/>
  <c r="I17" s="1"/>
  <c r="J17" s="1"/>
  <c r="M16"/>
  <c r="N16" s="1"/>
  <c r="I16"/>
  <c r="J16" s="1"/>
  <c r="F16"/>
  <c r="F8" s="1"/>
  <c r="I8" s="1"/>
  <c r="J8" s="1"/>
  <c r="N15"/>
  <c r="M15"/>
  <c r="F15"/>
  <c r="I15" s="1"/>
  <c r="J15" s="1"/>
  <c r="M13"/>
  <c r="N13" s="1"/>
  <c r="I13"/>
  <c r="J13" s="1"/>
  <c r="F13"/>
  <c r="N12"/>
  <c r="M12"/>
  <c r="F12"/>
  <c r="I12" s="1"/>
  <c r="J12" s="1"/>
  <c r="M11"/>
  <c r="N11" s="1"/>
  <c r="I11"/>
  <c r="J11" s="1"/>
  <c r="F11"/>
  <c r="N9"/>
  <c r="M9"/>
  <c r="F9"/>
  <c r="I9" s="1"/>
  <c r="J9" s="1"/>
  <c r="L8"/>
  <c r="K8"/>
  <c r="M8" s="1"/>
  <c r="N8" s="1"/>
  <c r="H8"/>
  <c r="G8"/>
  <c r="D8"/>
  <c r="M7"/>
  <c r="N7" s="1"/>
  <c r="L7"/>
  <c r="K7"/>
  <c r="H7"/>
  <c r="G7"/>
  <c r="D7"/>
  <c r="D6" s="1"/>
  <c r="L6"/>
  <c r="K6"/>
  <c r="M6" s="1"/>
  <c r="N6" s="1"/>
  <c r="H6"/>
  <c r="G6"/>
  <c r="F7" l="1"/>
  <c r="F6" l="1"/>
  <c r="I6" s="1"/>
  <c r="J6" s="1"/>
  <c r="I7"/>
  <c r="J7" s="1"/>
</calcChain>
</file>

<file path=xl/sharedStrings.xml><?xml version="1.0" encoding="utf-8"?>
<sst xmlns="http://schemas.openxmlformats.org/spreadsheetml/2006/main" count="131" uniqueCount="82">
  <si>
    <t>市场和质量监督管理统计</t>
  </si>
  <si>
    <t>报告期：</t>
  </si>
  <si>
    <t>recordid</t>
  </si>
  <si>
    <t>项目</t>
  </si>
  <si>
    <t>单位</t>
  </si>
  <si>
    <t>本年情况</t>
  </si>
  <si>
    <t>上年情况</t>
  </si>
  <si>
    <t>历年累计</t>
  </si>
  <si>
    <t>4月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</si>
  <si>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</si>
  <si>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</si>
  <si>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</si>
  <si>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</si>
  <si>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</si>
  <si>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</si>
  <si>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</si>
  <si>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一、商事主体登记情况</t>
  </si>
  <si>
    <t>5767</t>
  </si>
  <si>
    <t>商事主体总数</t>
  </si>
  <si>
    <t/>
  </si>
  <si>
    <t>5770</t>
  </si>
  <si>
    <t>（一）企业总数</t>
  </si>
  <si>
    <t>户</t>
  </si>
  <si>
    <t>292dac3f-556f-42d5-bdb1-3a83fb396f33</t>
  </si>
  <si>
    <t>其中：法人企业</t>
  </si>
  <si>
    <t>2791725b-faad-4461-a7fe-3242c8e3bbca</t>
  </si>
  <si>
    <t>自贸区商事主体总数</t>
  </si>
  <si>
    <t>d6132c61-69cb-4c0f-a6ec-8133307b3f84</t>
  </si>
  <si>
    <t xml:space="preserve">    其中</t>
  </si>
  <si>
    <t>e7473020-ee50-4471-803c-976f67032ecd</t>
  </si>
  <si>
    <t>第一产业</t>
  </si>
  <si>
    <t>cbeed3c8-80ba-45b1-ae33-1660439cc39c</t>
  </si>
  <si>
    <t>第二产业</t>
  </si>
  <si>
    <t>a693c572-7e78-4551-a99d-6393be42da3a</t>
  </si>
  <si>
    <t>第三产业</t>
  </si>
  <si>
    <t>5771</t>
  </si>
  <si>
    <t xml:space="preserve">    1、内资企业（含私营）</t>
  </si>
  <si>
    <t>7d11fb34-8be8-4e45-b237-df9bfd22d8b1</t>
  </si>
  <si>
    <t xml:space="preserve">       户数</t>
  </si>
  <si>
    <t>fa138342-5f1c-4632-a4cc-c482210921f6</t>
  </si>
  <si>
    <t xml:space="preserve">       其中:法人企业</t>
  </si>
  <si>
    <t>6ff9b9ba-604c-4599-98a2-bae0f08ab87d</t>
  </si>
  <si>
    <t xml:space="preserve">       注册资本</t>
  </si>
  <si>
    <t>万元</t>
  </si>
  <si>
    <t>a34abb0e-500d-4fad-bff0-1c8d79c4ab62</t>
  </si>
  <si>
    <t xml:space="preserve">       其中：私营企业</t>
  </si>
  <si>
    <t>540742d2-b7b3-4788-89f9-79d2f47173a8</t>
  </si>
  <si>
    <t xml:space="preserve">       私营法人企业</t>
  </si>
  <si>
    <t>38252913-b184-4af1-a223-e8d5fb7da86d</t>
  </si>
  <si>
    <t>ecaac1fd-1466-4f8a-83cb-8d29d9c002ab</t>
  </si>
  <si>
    <t xml:space="preserve">       注销企业户数</t>
  </si>
  <si>
    <t>36bc8384-de28-4933-9d81-75fc299eb9d3</t>
  </si>
  <si>
    <t xml:space="preserve">       吊销企业户数</t>
  </si>
  <si>
    <t>5772</t>
  </si>
  <si>
    <t xml:space="preserve">    2、外资企业</t>
  </si>
  <si>
    <t>34cb4d84-5d40-4394-bfb8-08be506207da</t>
  </si>
  <si>
    <t>160bd4be-b862-41e5-988d-8477c827093e</t>
  </si>
  <si>
    <t xml:space="preserve">       其中：1.法人企业</t>
  </si>
  <si>
    <t>a0330c1f-3da4-442d-abf3-27b798856fd5</t>
  </si>
  <si>
    <t xml:space="preserve">       2.分支机构</t>
  </si>
  <si>
    <t>f9057588-1b3d-4a55-a2af-61572e32e55b</t>
  </si>
  <si>
    <t xml:space="preserve">       投资总额</t>
  </si>
  <si>
    <t>万美元</t>
  </si>
  <si>
    <t>25c18d7c-78a9-4ffd-831c-7046b9689736</t>
  </si>
  <si>
    <t>2d373692-fdfe-4a6b-ad2b-3813e62f5f3d</t>
  </si>
  <si>
    <t xml:space="preserve">       其中:外方认缴</t>
  </si>
  <si>
    <t>3e89dd2b-4f5b-45bf-a874-a005a524fcd5</t>
  </si>
  <si>
    <t>a9b08d85-3025-4fd7-9427-b5b2c0fd829f</t>
  </si>
  <si>
    <t>5773</t>
  </si>
  <si>
    <t>（二）个体工商户总数</t>
  </si>
  <si>
    <t>575ae3b1-2239-473a-8eb1-d7d210cc5383</t>
  </si>
  <si>
    <t>cc5ad928-36b9-4ebf-8e0b-f03d8b03b0ae</t>
  </si>
  <si>
    <t xml:space="preserve">       资金数额</t>
  </si>
  <si>
    <t>fc3f1e2f-5a61-404f-913f-0172b22a7bd6</t>
  </si>
  <si>
    <t xml:space="preserve">       注销户数</t>
  </si>
  <si>
    <t>9aef6f10-d4e3-48f4-a739-8396b51f8b6b</t>
  </si>
  <si>
    <t xml:space="preserve">       吊销数</t>
  </si>
  <si>
    <t>5768</t>
  </si>
  <si>
    <t>常驻代表机构</t>
  </si>
  <si>
    <t>5769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</si>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</sst>
</file>

<file path=xl/styles.xml><?xml version="1.0" encoding="utf-8"?>
<styleSheet xmlns="http://schemas.openxmlformats.org/spreadsheetml/2006/main">
  <numFmts count="6">
    <numFmt numFmtId="180" formatCode="0.00_ ;[Red]\-0.00\ "/>
    <numFmt numFmtId="181" formatCode="0_);[Red]\(0\)"/>
    <numFmt numFmtId="182" formatCode="yyyy&quot;年&quot;m&quot;月&quot;;@"/>
    <numFmt numFmtId="183" formatCode="0.0%"/>
    <numFmt numFmtId="184" formatCode="0_ ;[Red]\-0\ "/>
    <numFmt numFmtId="185" formatCode="0.0%_ ;[Red]\-0.0%\ "/>
  </numFmts>
  <fonts count="3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color indexed="62"/>
      <name val="宋体"/>
      <charset val="134"/>
    </font>
    <font>
      <sz val="10"/>
      <color indexed="8"/>
      <name val="宋体"/>
      <charset val="134"/>
    </font>
    <font>
      <b/>
      <sz val="14"/>
      <color indexed="62"/>
      <name val="黑体"/>
      <family val="3"/>
      <charset val="134"/>
    </font>
    <font>
      <b/>
      <sz val="12"/>
      <color indexed="62"/>
      <name val="黑体"/>
      <family val="3"/>
      <charset val="134"/>
    </font>
    <font>
      <sz val="9"/>
      <color indexed="18"/>
      <name val="宋体"/>
      <charset val="134"/>
    </font>
    <font>
      <sz val="12"/>
      <color indexed="62"/>
      <name val="黑体"/>
      <family val="3"/>
      <charset val="134"/>
    </font>
    <font>
      <b/>
      <sz val="10"/>
      <color indexed="62"/>
      <name val="宋体"/>
      <charset val="134"/>
    </font>
    <font>
      <sz val="10"/>
      <color indexed="62"/>
      <name val="黑体"/>
      <family val="3"/>
      <charset val="134"/>
    </font>
    <font>
      <sz val="10"/>
      <color indexed="10"/>
      <name val="宋体"/>
      <charset val="134"/>
    </font>
    <font>
      <b/>
      <sz val="12"/>
      <color indexed="1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20"/>
      <color indexed="62"/>
      <name val="黑体"/>
      <family val="3"/>
      <charset val="134"/>
    </font>
    <font>
      <sz val="10"/>
      <color indexed="62"/>
      <name val="Times New Roman"/>
      <family val="1"/>
    </font>
    <font>
      <sz val="9"/>
      <color indexed="18"/>
      <name val="Times New Roman"/>
      <family val="1"/>
    </font>
    <font>
      <sz val="10"/>
      <name val="Times New Roman"/>
      <family val="1"/>
    </font>
    <font>
      <sz val="9"/>
      <name val="宋体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/>
    <xf numFmtId="181" fontId="30" fillId="0" borderId="0" xfId="0" applyNumberFormat="1" applyFont="1" applyFill="1" applyBorder="1" applyAlignment="1" applyProtection="1"/>
    <xf numFmtId="183" fontId="18" fillId="0" borderId="0" xfId="0" applyNumberFormat="1" applyFont="1" applyFill="1" applyBorder="1" applyAlignment="1" applyProtection="1"/>
    <xf numFmtId="180" fontId="31" fillId="33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180" fontId="19" fillId="33" borderId="0" xfId="0" applyNumberFormat="1" applyFont="1" applyFill="1" applyBorder="1" applyAlignment="1" applyProtection="1">
      <alignment vertical="center"/>
    </xf>
    <xf numFmtId="181" fontId="20" fillId="33" borderId="0" xfId="0" applyNumberFormat="1" applyFont="1" applyFill="1" applyBorder="1" applyAlignment="1" applyProtection="1">
      <alignment vertical="center"/>
    </xf>
    <xf numFmtId="180" fontId="19" fillId="33" borderId="0" xfId="0" applyNumberFormat="1" applyFont="1" applyFill="1" applyBorder="1" applyAlignment="1" applyProtection="1">
      <alignment horizontal="right" vertical="center"/>
    </xf>
    <xf numFmtId="182" fontId="32" fillId="33" borderId="0" xfId="0" applyNumberFormat="1" applyFont="1" applyFill="1" applyBorder="1" applyAlignment="1" applyProtection="1">
      <alignment vertical="center"/>
    </xf>
    <xf numFmtId="180" fontId="19" fillId="34" borderId="11" xfId="0" applyNumberFormat="1" applyFont="1" applyFill="1" applyBorder="1" applyAlignment="1" applyProtection="1">
      <alignment horizontal="center" vertical="center"/>
    </xf>
    <xf numFmtId="180" fontId="19" fillId="34" borderId="12" xfId="0" applyNumberFormat="1" applyFont="1" applyFill="1" applyBorder="1" applyAlignment="1" applyProtection="1">
      <alignment horizontal="center" vertical="center"/>
    </xf>
    <xf numFmtId="180" fontId="19" fillId="34" borderId="13" xfId="0" applyNumberFormat="1" applyFont="1" applyFill="1" applyBorder="1" applyAlignment="1" applyProtection="1">
      <alignment horizontal="center" vertical="center"/>
    </xf>
    <xf numFmtId="180" fontId="19" fillId="34" borderId="14" xfId="0" applyNumberFormat="1" applyFont="1" applyFill="1" applyBorder="1" applyAlignment="1" applyProtection="1">
      <alignment horizontal="center" vertical="center"/>
    </xf>
    <xf numFmtId="180" fontId="19" fillId="34" borderId="15" xfId="0" applyNumberFormat="1" applyFont="1" applyFill="1" applyBorder="1" applyAlignment="1" applyProtection="1">
      <alignment horizontal="center" vertical="center"/>
    </xf>
    <xf numFmtId="180" fontId="19" fillId="34" borderId="10" xfId="0" applyNumberFormat="1" applyFont="1" applyFill="1" applyBorder="1" applyAlignment="1" applyProtection="1">
      <alignment vertical="center"/>
    </xf>
    <xf numFmtId="180" fontId="19" fillId="34" borderId="10" xfId="0" applyNumberFormat="1" applyFont="1" applyFill="1" applyBorder="1" applyAlignment="1" applyProtection="1">
      <alignment horizontal="center" vertical="center"/>
      <protection locked="0"/>
    </xf>
    <xf numFmtId="57" fontId="32" fillId="34" borderId="10" xfId="0" applyNumberFormat="1" applyFont="1" applyFill="1" applyBorder="1" applyAlignment="1" applyProtection="1">
      <alignment horizontal="center" vertical="center"/>
    </xf>
    <xf numFmtId="183" fontId="19" fillId="34" borderId="10" xfId="0" applyNumberFormat="1" applyFont="1" applyFill="1" applyBorder="1" applyAlignment="1" applyProtection="1">
      <alignment horizontal="center" vertical="center"/>
    </xf>
    <xf numFmtId="180" fontId="21" fillId="34" borderId="10" xfId="0" applyNumberFormat="1" applyFont="1" applyFill="1" applyBorder="1" applyAlignment="1" applyProtection="1">
      <alignment vertical="center"/>
    </xf>
    <xf numFmtId="180" fontId="22" fillId="34" borderId="10" xfId="0" applyNumberFormat="1" applyFont="1" applyFill="1" applyBorder="1" applyAlignment="1" applyProtection="1">
      <alignment vertical="center"/>
    </xf>
    <xf numFmtId="184" fontId="23" fillId="34" borderId="10" xfId="0" applyNumberFormat="1" applyFont="1" applyFill="1" applyBorder="1" applyAlignment="1" applyProtection="1">
      <alignment horizontal="center" vertical="center"/>
    </xf>
    <xf numFmtId="185" fontId="33" fillId="34" borderId="10" xfId="0" applyNumberFormat="1" applyFont="1" applyFill="1" applyBorder="1" applyAlignment="1" applyProtection="1">
      <alignment horizontal="center" vertical="center"/>
    </xf>
    <xf numFmtId="184" fontId="19" fillId="0" borderId="0" xfId="0" applyNumberFormat="1" applyFont="1" applyFill="1" applyBorder="1" applyAlignment="1" applyProtection="1"/>
    <xf numFmtId="180" fontId="22" fillId="34" borderId="14" xfId="0" applyNumberFormat="1" applyFont="1" applyFill="1" applyBorder="1" applyAlignment="1" applyProtection="1"/>
    <xf numFmtId="184" fontId="34" fillId="33" borderId="10" xfId="0" applyNumberFormat="1" applyFont="1" applyFill="1" applyBorder="1" applyAlignment="1" applyProtection="1">
      <alignment horizontal="center" vertical="center"/>
      <protection locked="0"/>
    </xf>
    <xf numFmtId="180" fontId="24" fillId="34" borderId="14" xfId="0" applyNumberFormat="1" applyFont="1" applyFill="1" applyBorder="1" applyAlignment="1" applyProtection="1"/>
    <xf numFmtId="180" fontId="19" fillId="34" borderId="10" xfId="0" applyNumberFormat="1" applyFont="1" applyFill="1" applyBorder="1" applyAlignment="1" applyProtection="1"/>
    <xf numFmtId="184" fontId="18" fillId="0" borderId="0" xfId="0" applyNumberFormat="1" applyFont="1" applyFill="1" applyBorder="1" applyAlignment="1" applyProtection="1"/>
    <xf numFmtId="180" fontId="25" fillId="0" borderId="0" xfId="0" applyNumberFormat="1" applyFont="1" applyFill="1" applyBorder="1" applyAlignment="1" applyProtection="1"/>
    <xf numFmtId="180" fontId="19" fillId="0" borderId="0" xfId="0" applyNumberFormat="1" applyFont="1" applyFill="1" applyBorder="1" applyAlignment="1" applyProtection="1">
      <alignment horizontal="center"/>
    </xf>
    <xf numFmtId="184" fontId="34" fillId="0" borderId="0" xfId="0" applyNumberFormat="1" applyFont="1" applyFill="1" applyBorder="1" applyAlignment="1" applyProtection="1"/>
    <xf numFmtId="184" fontId="20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183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/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1"/>
  <sheetViews>
    <sheetView showGridLines="0" tabSelected="1" topLeftCell="B1" workbookViewId="0"/>
  </sheetViews>
  <sheetFormatPr defaultColWidth="9" defaultRowHeight="14.25" customHeight="1"/>
  <cols>
    <col min="1" max="1" width="0" style="1" hidden="1" customWidth="1"/>
    <col min="2" max="2" width="30.125" style="1" customWidth="1"/>
    <col min="3" max="3" width="8.5" style="2" customWidth="1"/>
    <col min="4" max="4" width="9.875" style="1" customWidth="1"/>
    <col min="5" max="5" width="0" style="1" hidden="1" customWidth="1"/>
    <col min="6" max="6" width="9.5" style="1" customWidth="1"/>
    <col min="7" max="7" width="9" style="1"/>
    <col min="8" max="8" width="9.125" style="3" customWidth="1"/>
    <col min="9" max="9" width="18.5" style="3" customWidth="1"/>
    <col min="10" max="10" width="19.375" style="3" customWidth="1"/>
    <col min="11" max="11" width="9.625" style="1" customWidth="1"/>
    <col min="12" max="12" width="10" style="1" customWidth="1"/>
    <col min="13" max="13" width="17.5" style="1" customWidth="1"/>
    <col min="14" max="14" width="17.75" style="4" customWidth="1"/>
    <col min="15" max="16384" width="9" style="1"/>
  </cols>
  <sheetData>
    <row r="1" spans="1:23" ht="25.5" customHeight="1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23" s="6" customFormat="1" ht="13.5" customHeight="1">
      <c r="A2" s="7"/>
      <c r="B2" s="7"/>
      <c r="C2" s="7"/>
      <c r="D2" s="7"/>
      <c r="E2" s="7"/>
      <c r="F2" s="7"/>
      <c r="G2" s="7"/>
      <c r="H2" s="8"/>
      <c r="I2" s="8"/>
      <c r="J2" s="8"/>
      <c r="K2" s="7"/>
      <c r="L2" s="7"/>
      <c r="M2" s="9" t="s">
        <v>1</v>
      </c>
      <c r="N2" s="10">
        <v>43922</v>
      </c>
    </row>
    <row r="3" spans="1:23" s="6" customFormat="1" ht="12" customHeight="1">
      <c r="A3" s="11" t="s">
        <v>2</v>
      </c>
      <c r="B3" s="11" t="s">
        <v>3</v>
      </c>
      <c r="C3" s="11" t="s">
        <v>4</v>
      </c>
      <c r="D3" s="13" t="s">
        <v>5</v>
      </c>
      <c r="E3" s="15"/>
      <c r="F3" s="14"/>
      <c r="G3" s="13" t="s">
        <v>6</v>
      </c>
      <c r="H3" s="14"/>
      <c r="I3" s="16"/>
      <c r="J3" s="16"/>
      <c r="K3" s="13" t="s">
        <v>7</v>
      </c>
      <c r="L3" s="15"/>
      <c r="M3" s="15"/>
      <c r="N3" s="14"/>
    </row>
    <row r="4" spans="1:23" s="6" customFormat="1" ht="28.5" customHeight="1">
      <c r="A4" s="12"/>
      <c r="B4" s="12"/>
      <c r="C4" s="12"/>
      <c r="D4" s="17" t="s">
        <v>8</v>
      </c>
      <c r="E4" s="17"/>
      <c r="F4" s="18" t="s">
        <v>9</v>
      </c>
      <c r="G4" s="17" t="s">
        <v>8</v>
      </c>
      <c r="H4" s="18" t="s">
        <v>9</v>
      </c>
      <c r="I4" s="16" t="s">
        <v>10</v>
      </c>
      <c r="J4" s="16" t="s">
        <v>11</v>
      </c>
      <c r="K4" s="17" t="s">
        <v>12</v>
      </c>
      <c r="L4" s="17" t="s">
        <v>13</v>
      </c>
      <c r="M4" s="17" t="s">
        <v>14</v>
      </c>
      <c r="N4" s="19" t="s">
        <v>15</v>
      </c>
    </row>
    <row r="5" spans="1:23" s="6" customFormat="1" ht="28.5" customHeight="1">
      <c r="A5" s="17" t="s">
        <v>2</v>
      </c>
      <c r="B5" s="20" t="s">
        <v>16</v>
      </c>
      <c r="C5" s="17"/>
      <c r="D5" s="17"/>
      <c r="E5" s="17"/>
      <c r="F5" s="18"/>
      <c r="G5" s="17"/>
      <c r="H5" s="18"/>
      <c r="I5" s="17"/>
      <c r="J5" s="17"/>
      <c r="K5" s="17"/>
      <c r="L5" s="17"/>
      <c r="M5" s="17"/>
      <c r="N5" s="19"/>
    </row>
    <row r="6" spans="1:23" s="6" customFormat="1" ht="28.5" customHeight="1">
      <c r="A6" s="17" t="s">
        <v>17</v>
      </c>
      <c r="B6" s="21" t="s">
        <v>18</v>
      </c>
      <c r="C6" s="17" t="s">
        <v>19</v>
      </c>
      <c r="D6" s="22">
        <f>D7+D33</f>
        <v>49231</v>
      </c>
      <c r="E6" s="22">
        <v>86225</v>
      </c>
      <c r="F6" s="22">
        <f>F7+F33</f>
        <v>135456</v>
      </c>
      <c r="G6" s="22">
        <f>G7+G33</f>
        <v>51042</v>
      </c>
      <c r="H6" s="22">
        <f>H7+H33</f>
        <v>149948</v>
      </c>
      <c r="I6" s="22">
        <f>F6-H6</f>
        <v>-14492</v>
      </c>
      <c r="J6" s="23">
        <f>IF(ISERROR(I6/H6),"",I6/H6)</f>
        <v>-9.6646837570357719E-2</v>
      </c>
      <c r="K6" s="22">
        <f>K7+K33</f>
        <v>3353328</v>
      </c>
      <c r="L6" s="22">
        <f>L7+L33</f>
        <v>3193908</v>
      </c>
      <c r="M6" s="22">
        <f>K6-L6</f>
        <v>159420</v>
      </c>
      <c r="N6" s="23">
        <f>IF(ISERROR(M6/L6),"",M6/L6)</f>
        <v>4.991377334600746E-2</v>
      </c>
      <c r="O6" s="24"/>
      <c r="P6" s="24"/>
      <c r="Q6" s="24"/>
      <c r="R6" s="24"/>
      <c r="S6" s="24"/>
      <c r="T6" s="24"/>
      <c r="U6" s="24"/>
      <c r="V6" s="24"/>
      <c r="W6" s="24"/>
    </row>
    <row r="7" spans="1:23" ht="15.75" customHeight="1">
      <c r="A7" s="17" t="s">
        <v>20</v>
      </c>
      <c r="B7" s="25" t="s">
        <v>21</v>
      </c>
      <c r="C7" s="17" t="s">
        <v>22</v>
      </c>
      <c r="D7" s="22">
        <f>D15+D24</f>
        <v>29824</v>
      </c>
      <c r="E7" s="22">
        <v>91346</v>
      </c>
      <c r="F7" s="22">
        <f t="shared" ref="F7:H8" si="0">F15+F24</f>
        <v>91346</v>
      </c>
      <c r="G7" s="22">
        <f t="shared" si="0"/>
        <v>25653</v>
      </c>
      <c r="H7" s="22">
        <f t="shared" si="0"/>
        <v>83381</v>
      </c>
      <c r="I7" s="22">
        <f>F7-H7</f>
        <v>7965</v>
      </c>
      <c r="J7" s="23">
        <f>IF(ISERROR(I7/H7),"",I7/H7)</f>
        <v>9.5525359494369216E-2</v>
      </c>
      <c r="K7" s="22">
        <f>K15+K24</f>
        <v>2094262</v>
      </c>
      <c r="L7" s="22">
        <f>L15+L24</f>
        <v>2015654</v>
      </c>
      <c r="M7" s="22">
        <f>K7-L7</f>
        <v>78608</v>
      </c>
      <c r="N7" s="23">
        <f>IF(ISERROR(M7/L7),"",M7/L7)</f>
        <v>3.8998756731065946E-2</v>
      </c>
    </row>
    <row r="8" spans="1:23" ht="15.75" customHeight="1">
      <c r="A8" s="17" t="s">
        <v>23</v>
      </c>
      <c r="B8" s="17" t="s">
        <v>24</v>
      </c>
      <c r="C8" s="17" t="s">
        <v>22</v>
      </c>
      <c r="D8" s="22">
        <f>D16+D25</f>
        <v>28789</v>
      </c>
      <c r="E8" s="22">
        <v>59682</v>
      </c>
      <c r="F8" s="22">
        <f t="shared" si="0"/>
        <v>88471</v>
      </c>
      <c r="G8" s="22">
        <f t="shared" si="0"/>
        <v>24340</v>
      </c>
      <c r="H8" s="22">
        <f t="shared" si="0"/>
        <v>79496</v>
      </c>
      <c r="I8" s="22">
        <f>F8-H8</f>
        <v>8975</v>
      </c>
      <c r="J8" s="23">
        <f>IF(ISERROR(I8/H8),"",I8/H8)</f>
        <v>0.1128987622018718</v>
      </c>
      <c r="K8" s="22">
        <f>K16+K25</f>
        <v>2005325</v>
      </c>
      <c r="L8" s="22">
        <f>L16+L25</f>
        <v>1918215</v>
      </c>
      <c r="M8" s="22">
        <f>K8-L8</f>
        <v>87110</v>
      </c>
      <c r="N8" s="23">
        <f>IF(ISERROR(M8/L8),"",M8/L8)</f>
        <v>4.5412010645313479E-2</v>
      </c>
    </row>
    <row r="9" spans="1:23" ht="15.75" customHeight="1">
      <c r="A9" s="17" t="s">
        <v>25</v>
      </c>
      <c r="B9" s="17" t="s">
        <v>26</v>
      </c>
      <c r="C9" s="17" t="s">
        <v>22</v>
      </c>
      <c r="D9" s="26">
        <v>0</v>
      </c>
      <c r="E9" s="26">
        <v>0</v>
      </c>
      <c r="F9" s="22">
        <f>E9+D9</f>
        <v>0</v>
      </c>
      <c r="G9" s="26">
        <v>0</v>
      </c>
      <c r="H9" s="26">
        <v>0</v>
      </c>
      <c r="I9" s="22">
        <f>F9-H9</f>
        <v>0</v>
      </c>
      <c r="J9" s="23" t="str">
        <f>IF(ISERROR(I9/H9),"",I9/H9)</f>
        <v/>
      </c>
      <c r="K9" s="26">
        <v>0</v>
      </c>
      <c r="L9" s="22">
        <v>0</v>
      </c>
      <c r="M9" s="22">
        <f>K9-L9</f>
        <v>0</v>
      </c>
      <c r="N9" s="23" t="str">
        <f>IF(ISERROR(M9/L9),"",M9/L9)</f>
        <v/>
      </c>
    </row>
    <row r="10" spans="1:23" ht="15.75" customHeight="1">
      <c r="A10" s="18" t="s">
        <v>27</v>
      </c>
      <c r="B10" s="27" t="s">
        <v>28</v>
      </c>
      <c r="C10" s="18" t="s">
        <v>19</v>
      </c>
      <c r="D10" s="18" t="s">
        <v>19</v>
      </c>
      <c r="E10" s="18" t="s">
        <v>19</v>
      </c>
      <c r="F10" s="18" t="s">
        <v>19</v>
      </c>
      <c r="G10" s="18" t="s">
        <v>19</v>
      </c>
      <c r="H10" s="18" t="s">
        <v>19</v>
      </c>
      <c r="I10" s="18" t="s">
        <v>19</v>
      </c>
      <c r="J10" s="18" t="s">
        <v>19</v>
      </c>
      <c r="K10" s="18" t="s">
        <v>19</v>
      </c>
      <c r="L10" s="18" t="s">
        <v>19</v>
      </c>
      <c r="M10" s="18" t="s">
        <v>19</v>
      </c>
      <c r="N10" s="19" t="s">
        <v>19</v>
      </c>
    </row>
    <row r="11" spans="1:23" ht="15.75" customHeight="1">
      <c r="A11" s="17" t="s">
        <v>29</v>
      </c>
      <c r="B11" s="17" t="s">
        <v>30</v>
      </c>
      <c r="C11" s="17" t="s">
        <v>22</v>
      </c>
      <c r="D11" s="26">
        <v>77</v>
      </c>
      <c r="E11" s="26">
        <v>168</v>
      </c>
      <c r="F11" s="22">
        <f>E11+D11</f>
        <v>245</v>
      </c>
      <c r="G11" s="26">
        <v>65</v>
      </c>
      <c r="H11" s="26">
        <v>199</v>
      </c>
      <c r="I11" s="22">
        <f>F11-H11</f>
        <v>46</v>
      </c>
      <c r="J11" s="23">
        <f>IF(ISERROR(I11/H11),"",I11/H11)</f>
        <v>0.23115577889447236</v>
      </c>
      <c r="K11" s="26">
        <v>0</v>
      </c>
      <c r="L11" s="22">
        <v>0</v>
      </c>
      <c r="M11" s="22">
        <f>K11-L11</f>
        <v>0</v>
      </c>
      <c r="N11" s="23" t="str">
        <f>IF(ISERROR(M11/L11),"",M11/L11)</f>
        <v/>
      </c>
    </row>
    <row r="12" spans="1:23" ht="15.75" customHeight="1">
      <c r="A12" s="17" t="s">
        <v>31</v>
      </c>
      <c r="B12" s="17" t="s">
        <v>32</v>
      </c>
      <c r="C12" s="17" t="s">
        <v>22</v>
      </c>
      <c r="D12" s="26">
        <v>2293</v>
      </c>
      <c r="E12" s="26">
        <v>3787</v>
      </c>
      <c r="F12" s="22">
        <f>E12+D12</f>
        <v>6080</v>
      </c>
      <c r="G12" s="26">
        <v>2183</v>
      </c>
      <c r="H12" s="26">
        <v>6716</v>
      </c>
      <c r="I12" s="22">
        <f>F12-H12</f>
        <v>-636</v>
      </c>
      <c r="J12" s="23">
        <f>IF(ISERROR(I12/H12),"",I12/H12)</f>
        <v>-9.4699225729600947E-2</v>
      </c>
      <c r="K12" s="26">
        <v>0</v>
      </c>
      <c r="L12" s="22">
        <v>0</v>
      </c>
      <c r="M12" s="22">
        <f>K12-L12</f>
        <v>0</v>
      </c>
      <c r="N12" s="23" t="str">
        <f>IF(ISERROR(M12/L12),"",M12/L12)</f>
        <v/>
      </c>
    </row>
    <row r="13" spans="1:23" ht="15.75" customHeight="1">
      <c r="A13" s="17" t="s">
        <v>33</v>
      </c>
      <c r="B13" s="17" t="s">
        <v>34</v>
      </c>
      <c r="C13" s="17" t="s">
        <v>22</v>
      </c>
      <c r="D13" s="26">
        <v>27454</v>
      </c>
      <c r="E13" s="26">
        <v>57567</v>
      </c>
      <c r="F13" s="22">
        <f>E13+D13</f>
        <v>85021</v>
      </c>
      <c r="G13" s="26">
        <v>23405</v>
      </c>
      <c r="H13" s="26">
        <v>76466</v>
      </c>
      <c r="I13" s="22">
        <f>F13-H13</f>
        <v>8555</v>
      </c>
      <c r="J13" s="23">
        <f>IF(ISERROR(I13/H13),"",I13/H13)</f>
        <v>0.11187978971045955</v>
      </c>
      <c r="K13" s="26">
        <v>0</v>
      </c>
      <c r="L13" s="22">
        <v>0</v>
      </c>
      <c r="M13" s="22">
        <f>K13-L13</f>
        <v>0</v>
      </c>
      <c r="N13" s="23" t="str">
        <f>IF(ISERROR(M13/L13),"",M13/L13)</f>
        <v/>
      </c>
    </row>
    <row r="14" spans="1:23" ht="15.75" customHeight="1">
      <c r="A14" s="18" t="s">
        <v>35</v>
      </c>
      <c r="B14" s="27" t="s">
        <v>36</v>
      </c>
      <c r="C14" s="18"/>
      <c r="D14" s="17"/>
      <c r="E14" s="17"/>
      <c r="F14" s="17"/>
      <c r="G14" s="18"/>
      <c r="H14" s="18"/>
      <c r="I14" s="18"/>
      <c r="J14" s="18"/>
      <c r="K14" s="17"/>
      <c r="L14" s="18"/>
      <c r="M14" s="18"/>
      <c r="N14" s="19"/>
    </row>
    <row r="15" spans="1:23" ht="15.75" customHeight="1">
      <c r="A15" s="17" t="s">
        <v>37</v>
      </c>
      <c r="B15" s="28" t="s">
        <v>38</v>
      </c>
      <c r="C15" s="17" t="s">
        <v>22</v>
      </c>
      <c r="D15" s="26">
        <v>29520</v>
      </c>
      <c r="E15" s="26">
        <v>60695</v>
      </c>
      <c r="F15" s="26">
        <f t="shared" ref="F15:F22" si="1">E15+D15</f>
        <v>90215</v>
      </c>
      <c r="G15" s="22">
        <v>25158</v>
      </c>
      <c r="H15" s="22">
        <v>81482</v>
      </c>
      <c r="I15" s="22">
        <f t="shared" ref="I15:I22" si="2">F15-H15</f>
        <v>8733</v>
      </c>
      <c r="J15" s="23">
        <f t="shared" ref="J15:J22" si="3">IF(ISERROR(I15/H15),"",I15/H15)</f>
        <v>0.10717704523698486</v>
      </c>
      <c r="K15" s="26">
        <v>2026379</v>
      </c>
      <c r="L15" s="22">
        <v>1949148</v>
      </c>
      <c r="M15" s="22">
        <f t="shared" ref="M15:M22" si="4">K15-L15</f>
        <v>77231</v>
      </c>
      <c r="N15" s="23">
        <f t="shared" ref="N15:N22" si="5">IF(ISERROR(M15/L15),"",M15/L15)</f>
        <v>3.9622953208273561E-2</v>
      </c>
    </row>
    <row r="16" spans="1:23" ht="15.75" customHeight="1">
      <c r="A16" s="17" t="s">
        <v>39</v>
      </c>
      <c r="B16" s="28" t="s">
        <v>40</v>
      </c>
      <c r="C16" s="17" t="s">
        <v>22</v>
      </c>
      <c r="D16" s="26">
        <v>28539</v>
      </c>
      <c r="E16" s="26">
        <v>58969</v>
      </c>
      <c r="F16" s="26">
        <f t="shared" si="1"/>
        <v>87508</v>
      </c>
      <c r="G16" s="22">
        <v>23920</v>
      </c>
      <c r="H16" s="22">
        <v>77858</v>
      </c>
      <c r="I16" s="22">
        <f t="shared" si="2"/>
        <v>9650</v>
      </c>
      <c r="J16" s="23">
        <f t="shared" si="3"/>
        <v>0.12394358961185749</v>
      </c>
      <c r="K16" s="26">
        <v>1947045</v>
      </c>
      <c r="L16" s="22">
        <v>1861254</v>
      </c>
      <c r="M16" s="22">
        <f t="shared" si="4"/>
        <v>85791</v>
      </c>
      <c r="N16" s="23">
        <f t="shared" si="5"/>
        <v>4.6093117865696996E-2</v>
      </c>
    </row>
    <row r="17" spans="1:14" ht="15.75" customHeight="1">
      <c r="A17" s="17" t="s">
        <v>41</v>
      </c>
      <c r="B17" s="28" t="s">
        <v>42</v>
      </c>
      <c r="C17" s="17" t="s">
        <v>43</v>
      </c>
      <c r="D17" s="26">
        <v>19374125</v>
      </c>
      <c r="E17" s="26">
        <v>30441274</v>
      </c>
      <c r="F17" s="26">
        <f t="shared" si="1"/>
        <v>49815399</v>
      </c>
      <c r="G17" s="22">
        <v>24888396</v>
      </c>
      <c r="H17" s="22">
        <v>83305087</v>
      </c>
      <c r="I17" s="22">
        <f t="shared" si="2"/>
        <v>-33489688</v>
      </c>
      <c r="J17" s="23">
        <f t="shared" si="3"/>
        <v>-0.40201252055591757</v>
      </c>
      <c r="K17" s="26">
        <v>2257358507</v>
      </c>
      <c r="L17" s="22">
        <v>2170814029</v>
      </c>
      <c r="M17" s="22">
        <f t="shared" si="4"/>
        <v>86544478</v>
      </c>
      <c r="N17" s="23">
        <f t="shared" si="5"/>
        <v>3.9867292565760361E-2</v>
      </c>
    </row>
    <row r="18" spans="1:14" ht="15.75" customHeight="1">
      <c r="A18" s="17" t="s">
        <v>44</v>
      </c>
      <c r="B18" s="28" t="s">
        <v>45</v>
      </c>
      <c r="C18" s="17" t="s">
        <v>22</v>
      </c>
      <c r="D18" s="26">
        <v>29513</v>
      </c>
      <c r="E18" s="26">
        <v>60682</v>
      </c>
      <c r="F18" s="26">
        <f t="shared" si="1"/>
        <v>90195</v>
      </c>
      <c r="G18" s="22">
        <v>25108</v>
      </c>
      <c r="H18" s="22">
        <v>81412</v>
      </c>
      <c r="I18" s="22">
        <f t="shared" si="2"/>
        <v>8783</v>
      </c>
      <c r="J18" s="23">
        <f t="shared" si="3"/>
        <v>0.10788335871861642</v>
      </c>
      <c r="K18" s="26">
        <v>2018605</v>
      </c>
      <c r="L18" s="22">
        <v>1940829</v>
      </c>
      <c r="M18" s="22">
        <f t="shared" si="4"/>
        <v>77776</v>
      </c>
      <c r="N18" s="23">
        <f t="shared" si="5"/>
        <v>4.0073597416361774E-2</v>
      </c>
    </row>
    <row r="19" spans="1:14" ht="15.75" customHeight="1">
      <c r="A19" s="17" t="s">
        <v>46</v>
      </c>
      <c r="B19" s="28" t="s">
        <v>47</v>
      </c>
      <c r="C19" s="17" t="s">
        <v>22</v>
      </c>
      <c r="D19" s="26">
        <v>28536</v>
      </c>
      <c r="E19" s="26">
        <v>58960</v>
      </c>
      <c r="F19" s="26">
        <f t="shared" si="1"/>
        <v>87496</v>
      </c>
      <c r="G19" s="22">
        <v>23916</v>
      </c>
      <c r="H19" s="22">
        <v>77851</v>
      </c>
      <c r="I19" s="22">
        <f t="shared" si="2"/>
        <v>9645</v>
      </c>
      <c r="J19" s="23">
        <f t="shared" si="3"/>
        <v>0.12389050879243683</v>
      </c>
      <c r="K19" s="26">
        <v>1942674</v>
      </c>
      <c r="L19" s="22">
        <v>1856701</v>
      </c>
      <c r="M19" s="22">
        <f t="shared" si="4"/>
        <v>85973</v>
      </c>
      <c r="N19" s="23">
        <f t="shared" si="5"/>
        <v>4.6304170676915668E-2</v>
      </c>
    </row>
    <row r="20" spans="1:14" ht="15.75" customHeight="1">
      <c r="A20" s="17" t="s">
        <v>48</v>
      </c>
      <c r="B20" s="28" t="s">
        <v>42</v>
      </c>
      <c r="C20" s="17" t="s">
        <v>43</v>
      </c>
      <c r="D20" s="26">
        <v>19241025</v>
      </c>
      <c r="E20" s="26">
        <v>29883034</v>
      </c>
      <c r="F20" s="26">
        <f t="shared" si="1"/>
        <v>49124059</v>
      </c>
      <c r="G20" s="22">
        <v>24167391</v>
      </c>
      <c r="H20" s="22">
        <v>82531182</v>
      </c>
      <c r="I20" s="22">
        <f t="shared" si="2"/>
        <v>-33407123</v>
      </c>
      <c r="J20" s="23">
        <f t="shared" si="3"/>
        <v>-0.40478183142948321</v>
      </c>
      <c r="K20" s="26">
        <v>2234964727</v>
      </c>
      <c r="L20" s="22">
        <v>2152818878</v>
      </c>
      <c r="M20" s="22">
        <f t="shared" si="4"/>
        <v>82145849</v>
      </c>
      <c r="N20" s="23">
        <f t="shared" si="5"/>
        <v>3.815734330438178E-2</v>
      </c>
    </row>
    <row r="21" spans="1:14" ht="15.75" customHeight="1">
      <c r="A21" s="17" t="s">
        <v>49</v>
      </c>
      <c r="B21" s="28" t="s">
        <v>50</v>
      </c>
      <c r="C21" s="17" t="s">
        <v>22</v>
      </c>
      <c r="D21" s="26">
        <v>7030</v>
      </c>
      <c r="E21" s="26">
        <v>15530</v>
      </c>
      <c r="F21" s="26">
        <f t="shared" si="1"/>
        <v>22560</v>
      </c>
      <c r="G21" s="22">
        <v>10545</v>
      </c>
      <c r="H21" s="22">
        <v>40895</v>
      </c>
      <c r="I21" s="22">
        <f t="shared" si="2"/>
        <v>-18335</v>
      </c>
      <c r="J21" s="23">
        <f t="shared" si="3"/>
        <v>-0.44834331825406532</v>
      </c>
      <c r="K21" s="26">
        <v>319474</v>
      </c>
      <c r="L21" s="22">
        <v>197575</v>
      </c>
      <c r="M21" s="22">
        <f t="shared" si="4"/>
        <v>121899</v>
      </c>
      <c r="N21" s="23">
        <f t="shared" si="5"/>
        <v>0.61697583196254591</v>
      </c>
    </row>
    <row r="22" spans="1:14" ht="15.75" customHeight="1">
      <c r="A22" s="17" t="s">
        <v>51</v>
      </c>
      <c r="B22" s="28" t="s">
        <v>52</v>
      </c>
      <c r="C22" s="17" t="s">
        <v>22</v>
      </c>
      <c r="D22" s="26">
        <v>18526</v>
      </c>
      <c r="E22" s="26">
        <v>1</v>
      </c>
      <c r="F22" s="26">
        <f t="shared" si="1"/>
        <v>18527</v>
      </c>
      <c r="G22" s="22">
        <v>0</v>
      </c>
      <c r="H22" s="22">
        <v>0</v>
      </c>
      <c r="I22" s="22">
        <f t="shared" si="2"/>
        <v>18527</v>
      </c>
      <c r="J22" s="23" t="str">
        <f t="shared" si="3"/>
        <v/>
      </c>
      <c r="K22" s="26">
        <v>382136</v>
      </c>
      <c r="L22" s="22">
        <v>279594</v>
      </c>
      <c r="M22" s="22">
        <f t="shared" si="4"/>
        <v>102542</v>
      </c>
      <c r="N22" s="23">
        <f t="shared" si="5"/>
        <v>0.36675322074150374</v>
      </c>
    </row>
    <row r="23" spans="1:14" ht="15.75" customHeight="1">
      <c r="A23" s="18" t="s">
        <v>53</v>
      </c>
      <c r="B23" s="27" t="s">
        <v>54</v>
      </c>
      <c r="C23" s="18"/>
      <c r="D23" s="17"/>
      <c r="E23" s="17"/>
      <c r="F23" s="17"/>
      <c r="G23" s="18"/>
      <c r="H23" s="18"/>
      <c r="I23" s="18"/>
      <c r="J23" s="18"/>
      <c r="K23" s="17"/>
      <c r="L23" s="18"/>
      <c r="M23" s="18"/>
      <c r="N23" s="19"/>
    </row>
    <row r="24" spans="1:14" ht="15.75" customHeight="1">
      <c r="A24" s="17" t="s">
        <v>55</v>
      </c>
      <c r="B24" s="28" t="s">
        <v>38</v>
      </c>
      <c r="C24" s="17" t="s">
        <v>22</v>
      </c>
      <c r="D24" s="26">
        <v>304</v>
      </c>
      <c r="E24" s="26">
        <v>827</v>
      </c>
      <c r="F24" s="26">
        <f t="shared" ref="F24:F31" si="6">E24+D24</f>
        <v>1131</v>
      </c>
      <c r="G24" s="22">
        <v>495</v>
      </c>
      <c r="H24" s="22">
        <v>1899</v>
      </c>
      <c r="I24" s="22">
        <f t="shared" ref="I24:I31" si="7">F24-H24</f>
        <v>-768</v>
      </c>
      <c r="J24" s="23">
        <f t="shared" ref="J24:J31" si="8">IF(ISERROR(I24/H24),"",I24/H24)</f>
        <v>-0.40442338072669826</v>
      </c>
      <c r="K24" s="26">
        <v>67883</v>
      </c>
      <c r="L24" s="22">
        <v>66506</v>
      </c>
      <c r="M24" s="22">
        <f t="shared" ref="M24:M31" si="9">K24-L24</f>
        <v>1377</v>
      </c>
      <c r="N24" s="23">
        <f t="shared" ref="N24:N31" si="10">IF(ISERROR(M24/L24),"",M24/L24)</f>
        <v>2.0704898806122755E-2</v>
      </c>
    </row>
    <row r="25" spans="1:14" ht="15.75" customHeight="1">
      <c r="A25" s="17" t="s">
        <v>56</v>
      </c>
      <c r="B25" s="28" t="s">
        <v>57</v>
      </c>
      <c r="C25" s="17" t="s">
        <v>22</v>
      </c>
      <c r="D25" s="26">
        <v>250</v>
      </c>
      <c r="E25" s="26">
        <v>713</v>
      </c>
      <c r="F25" s="26">
        <f t="shared" si="6"/>
        <v>963</v>
      </c>
      <c r="G25" s="22">
        <v>420</v>
      </c>
      <c r="H25" s="22">
        <v>1638</v>
      </c>
      <c r="I25" s="22">
        <f t="shared" si="7"/>
        <v>-675</v>
      </c>
      <c r="J25" s="23">
        <f t="shared" si="8"/>
        <v>-0.41208791208791207</v>
      </c>
      <c r="K25" s="26">
        <v>58280</v>
      </c>
      <c r="L25" s="22">
        <v>56961</v>
      </c>
      <c r="M25" s="22">
        <f t="shared" si="9"/>
        <v>1319</v>
      </c>
      <c r="N25" s="23">
        <f t="shared" si="10"/>
        <v>2.3156194589280386E-2</v>
      </c>
    </row>
    <row r="26" spans="1:14" ht="15.75" customHeight="1">
      <c r="A26" s="17" t="s">
        <v>58</v>
      </c>
      <c r="B26" s="28" t="s">
        <v>59</v>
      </c>
      <c r="C26" s="17" t="s">
        <v>22</v>
      </c>
      <c r="D26" s="26">
        <v>54</v>
      </c>
      <c r="E26" s="26">
        <v>114</v>
      </c>
      <c r="F26" s="26">
        <f t="shared" si="6"/>
        <v>168</v>
      </c>
      <c r="G26" s="22">
        <v>75</v>
      </c>
      <c r="H26" s="22">
        <v>261</v>
      </c>
      <c r="I26" s="22">
        <f t="shared" si="7"/>
        <v>-93</v>
      </c>
      <c r="J26" s="23">
        <f t="shared" si="8"/>
        <v>-0.35632183908045978</v>
      </c>
      <c r="K26" s="26">
        <v>9603</v>
      </c>
      <c r="L26" s="22">
        <v>9545</v>
      </c>
      <c r="M26" s="22">
        <f t="shared" si="9"/>
        <v>58</v>
      </c>
      <c r="N26" s="23">
        <f t="shared" si="10"/>
        <v>6.0764798323729701E-3</v>
      </c>
    </row>
    <row r="27" spans="1:14" ht="15.75" customHeight="1">
      <c r="A27" s="17" t="s">
        <v>60</v>
      </c>
      <c r="B27" s="28" t="s">
        <v>61</v>
      </c>
      <c r="C27" s="17" t="s">
        <v>62</v>
      </c>
      <c r="D27" s="26">
        <v>78190</v>
      </c>
      <c r="E27" s="26">
        <v>180367</v>
      </c>
      <c r="F27" s="26">
        <f t="shared" si="6"/>
        <v>258557</v>
      </c>
      <c r="G27" s="22">
        <v>139534</v>
      </c>
      <c r="H27" s="22">
        <v>346441</v>
      </c>
      <c r="I27" s="22">
        <f t="shared" si="7"/>
        <v>-87884</v>
      </c>
      <c r="J27" s="23">
        <f t="shared" si="8"/>
        <v>-0.25367667221835755</v>
      </c>
      <c r="K27" s="26">
        <v>42773865</v>
      </c>
      <c r="L27" s="22">
        <v>40375234</v>
      </c>
      <c r="M27" s="22">
        <f t="shared" si="9"/>
        <v>2398631</v>
      </c>
      <c r="N27" s="23">
        <f t="shared" si="10"/>
        <v>5.9408473025815776E-2</v>
      </c>
    </row>
    <row r="28" spans="1:14" ht="15.75" customHeight="1">
      <c r="A28" s="17" t="s">
        <v>63</v>
      </c>
      <c r="B28" s="28" t="s">
        <v>42</v>
      </c>
      <c r="C28" s="17" t="s">
        <v>62</v>
      </c>
      <c r="D28" s="26">
        <v>75301</v>
      </c>
      <c r="E28" s="26">
        <v>159761</v>
      </c>
      <c r="F28" s="26">
        <f t="shared" si="6"/>
        <v>235062</v>
      </c>
      <c r="G28" s="22">
        <v>83544</v>
      </c>
      <c r="H28" s="22">
        <v>238080</v>
      </c>
      <c r="I28" s="22">
        <f t="shared" si="7"/>
        <v>-3018</v>
      </c>
      <c r="J28" s="23">
        <f t="shared" si="8"/>
        <v>-1.267641129032258E-2</v>
      </c>
      <c r="K28" s="26">
        <v>32992180</v>
      </c>
      <c r="L28" s="22">
        <v>31532598</v>
      </c>
      <c r="M28" s="22">
        <f t="shared" si="9"/>
        <v>1459582</v>
      </c>
      <c r="N28" s="23">
        <f t="shared" si="10"/>
        <v>4.6288035004283502E-2</v>
      </c>
    </row>
    <row r="29" spans="1:14" ht="15.75" customHeight="1">
      <c r="A29" s="17" t="s">
        <v>64</v>
      </c>
      <c r="B29" s="28" t="s">
        <v>65</v>
      </c>
      <c r="C29" s="17" t="s">
        <v>62</v>
      </c>
      <c r="D29" s="26">
        <v>61074</v>
      </c>
      <c r="E29" s="26">
        <v>150153</v>
      </c>
      <c r="F29" s="26">
        <f t="shared" si="6"/>
        <v>211227</v>
      </c>
      <c r="G29" s="22">
        <v>75792</v>
      </c>
      <c r="H29" s="22">
        <v>192146</v>
      </c>
      <c r="I29" s="22">
        <f t="shared" si="7"/>
        <v>19081</v>
      </c>
      <c r="J29" s="23">
        <f t="shared" si="8"/>
        <v>9.9304695387882128E-2</v>
      </c>
      <c r="K29" s="26">
        <v>22362759</v>
      </c>
      <c r="L29" s="22">
        <v>21199289</v>
      </c>
      <c r="M29" s="22">
        <f t="shared" si="9"/>
        <v>1163470</v>
      </c>
      <c r="N29" s="23">
        <f t="shared" si="10"/>
        <v>5.4882501012180174E-2</v>
      </c>
    </row>
    <row r="30" spans="1:14" ht="15.75" customHeight="1">
      <c r="A30" s="17" t="s">
        <v>66</v>
      </c>
      <c r="B30" s="28" t="s">
        <v>50</v>
      </c>
      <c r="C30" s="17" t="s">
        <v>22</v>
      </c>
      <c r="D30" s="26">
        <v>212</v>
      </c>
      <c r="E30" s="26">
        <v>485</v>
      </c>
      <c r="F30" s="26">
        <f t="shared" si="6"/>
        <v>697</v>
      </c>
      <c r="G30" s="22">
        <v>243</v>
      </c>
      <c r="H30" s="22">
        <v>844</v>
      </c>
      <c r="I30" s="22">
        <f t="shared" si="7"/>
        <v>-147</v>
      </c>
      <c r="J30" s="23">
        <f t="shared" si="8"/>
        <v>-0.17417061611374407</v>
      </c>
      <c r="K30" s="26">
        <v>17889</v>
      </c>
      <c r="L30" s="22">
        <v>14928</v>
      </c>
      <c r="M30" s="22">
        <f t="shared" si="9"/>
        <v>2961</v>
      </c>
      <c r="N30" s="23">
        <f t="shared" si="10"/>
        <v>0.19835209003215434</v>
      </c>
    </row>
    <row r="31" spans="1:14" ht="15.75" customHeight="1">
      <c r="A31" s="17" t="s">
        <v>67</v>
      </c>
      <c r="B31" s="28" t="s">
        <v>52</v>
      </c>
      <c r="C31" s="17" t="s">
        <v>22</v>
      </c>
      <c r="D31" s="26">
        <v>577</v>
      </c>
      <c r="E31" s="26">
        <v>0</v>
      </c>
      <c r="F31" s="26">
        <f t="shared" si="6"/>
        <v>577</v>
      </c>
      <c r="G31" s="22">
        <v>0</v>
      </c>
      <c r="H31" s="22">
        <v>0</v>
      </c>
      <c r="I31" s="22">
        <f t="shared" si="7"/>
        <v>577</v>
      </c>
      <c r="J31" s="23" t="str">
        <f t="shared" si="8"/>
        <v/>
      </c>
      <c r="K31" s="26">
        <v>27055</v>
      </c>
      <c r="L31" s="22">
        <v>25926</v>
      </c>
      <c r="M31" s="22">
        <f t="shared" si="9"/>
        <v>1129</v>
      </c>
      <c r="N31" s="23">
        <f t="shared" si="10"/>
        <v>4.3547018437090176E-2</v>
      </c>
    </row>
    <row r="32" spans="1:14" ht="15.75" customHeight="1">
      <c r="A32" s="17" t="s">
        <v>68</v>
      </c>
      <c r="B32" s="25" t="s">
        <v>69</v>
      </c>
      <c r="C32" s="18"/>
      <c r="D32" s="17"/>
      <c r="E32" s="17"/>
      <c r="F32" s="17"/>
      <c r="G32" s="18"/>
      <c r="H32" s="18"/>
      <c r="I32" s="18"/>
      <c r="J32" s="18"/>
      <c r="K32" s="17"/>
      <c r="L32" s="18"/>
      <c r="M32" s="18"/>
      <c r="N32" s="18"/>
    </row>
    <row r="33" spans="1:15" ht="15.75" customHeight="1">
      <c r="A33" s="17" t="s">
        <v>70</v>
      </c>
      <c r="B33" s="28" t="s">
        <v>38</v>
      </c>
      <c r="C33" s="17" t="s">
        <v>22</v>
      </c>
      <c r="D33" s="26">
        <v>19407</v>
      </c>
      <c r="E33" s="26">
        <v>24703</v>
      </c>
      <c r="F33" s="26">
        <f>E33+D33</f>
        <v>44110</v>
      </c>
      <c r="G33" s="22">
        <v>25389</v>
      </c>
      <c r="H33" s="22">
        <v>66567</v>
      </c>
      <c r="I33" s="22">
        <f>F33-H33</f>
        <v>-22457</v>
      </c>
      <c r="J33" s="23">
        <f>IF(ISERROR(I33/H33),"",I33/H33)</f>
        <v>-0.3373593522315862</v>
      </c>
      <c r="K33" s="26">
        <v>1259066</v>
      </c>
      <c r="L33" s="22">
        <v>1178254</v>
      </c>
      <c r="M33" s="22">
        <f>K33-L33</f>
        <v>80812</v>
      </c>
      <c r="N33" s="23">
        <f>IF(ISERROR(M33/L33),"",M33/L33)</f>
        <v>6.8586230133740267E-2</v>
      </c>
    </row>
    <row r="34" spans="1:15" ht="15.75" customHeight="1">
      <c r="A34" s="17" t="s">
        <v>71</v>
      </c>
      <c r="B34" s="28" t="s">
        <v>72</v>
      </c>
      <c r="C34" s="17" t="s">
        <v>43</v>
      </c>
      <c r="D34" s="26">
        <v>158538</v>
      </c>
      <c r="E34" s="26">
        <v>258967</v>
      </c>
      <c r="F34" s="26">
        <f>E34+D34</f>
        <v>417505</v>
      </c>
      <c r="G34" s="22">
        <v>265396</v>
      </c>
      <c r="H34" s="22">
        <v>546236</v>
      </c>
      <c r="I34" s="22">
        <f>F34-H34</f>
        <v>-128731</v>
      </c>
      <c r="J34" s="23">
        <f>IF(ISERROR(I34/H34),"",I34/H34)</f>
        <v>-0.23566919792910024</v>
      </c>
      <c r="K34" s="26">
        <v>7678134</v>
      </c>
      <c r="L34" s="22">
        <v>6683503</v>
      </c>
      <c r="M34" s="22">
        <f>K34-L34</f>
        <v>994631</v>
      </c>
      <c r="N34" s="23">
        <f>IF(ISERROR(M34/L34),"",M34/L34)</f>
        <v>0.14881881552233911</v>
      </c>
    </row>
    <row r="35" spans="1:15" ht="15.75" customHeight="1">
      <c r="A35" s="17" t="s">
        <v>73</v>
      </c>
      <c r="B35" s="28" t="s">
        <v>74</v>
      </c>
      <c r="C35" s="17" t="s">
        <v>22</v>
      </c>
      <c r="D35" s="26">
        <v>8171</v>
      </c>
      <c r="E35" s="26">
        <v>12620</v>
      </c>
      <c r="F35" s="26">
        <f>E35+D35</f>
        <v>20791</v>
      </c>
      <c r="G35" s="22">
        <v>12099</v>
      </c>
      <c r="H35" s="22">
        <v>35753</v>
      </c>
      <c r="I35" s="22">
        <f>F35-H35</f>
        <v>-14962</v>
      </c>
      <c r="J35" s="23">
        <f>IF(ISERROR(I35/H35),"",I35/H35)</f>
        <v>-0.41848236511621401</v>
      </c>
      <c r="K35" s="26">
        <v>715149</v>
      </c>
      <c r="L35" s="22">
        <v>608454</v>
      </c>
      <c r="M35" s="22">
        <f>K35-L35</f>
        <v>106695</v>
      </c>
      <c r="N35" s="23">
        <f>IF(ISERROR(M35/L35),"",M35/L35)</f>
        <v>0.17535425849776648</v>
      </c>
    </row>
    <row r="36" spans="1:15" ht="15.75" customHeight="1">
      <c r="A36" s="17" t="s">
        <v>75</v>
      </c>
      <c r="B36" s="28" t="s">
        <v>76</v>
      </c>
      <c r="C36" s="17" t="s">
        <v>22</v>
      </c>
      <c r="D36" s="26">
        <v>0</v>
      </c>
      <c r="E36" s="26">
        <v>0</v>
      </c>
      <c r="F36" s="26">
        <f>E36+D36</f>
        <v>0</v>
      </c>
      <c r="G36" s="22">
        <v>0</v>
      </c>
      <c r="H36" s="22">
        <v>1</v>
      </c>
      <c r="I36" s="22">
        <f>F36-H36</f>
        <v>-1</v>
      </c>
      <c r="J36" s="23">
        <f>IF(ISERROR(I36/H36),"",I36/H36)</f>
        <v>-1</v>
      </c>
      <c r="K36" s="26">
        <v>498959</v>
      </c>
      <c r="L36" s="22">
        <v>499935</v>
      </c>
      <c r="M36" s="22">
        <f>K36-L36</f>
        <v>-976</v>
      </c>
      <c r="N36" s="23">
        <f>IF(ISERROR(M36/L36),"",M36/L36)</f>
        <v>-1.9522537929930891E-3</v>
      </c>
    </row>
    <row r="37" spans="1:15" ht="15.75" customHeight="1">
      <c r="A37" s="17" t="s">
        <v>19</v>
      </c>
      <c r="B37" s="27" t="s">
        <v>19</v>
      </c>
      <c r="C37" s="18"/>
      <c r="D37" s="17"/>
      <c r="E37" s="17"/>
      <c r="F37" s="17"/>
      <c r="G37" s="18"/>
      <c r="H37" s="18"/>
      <c r="I37" s="18"/>
      <c r="J37" s="18"/>
      <c r="K37" s="17"/>
      <c r="L37" s="18"/>
      <c r="M37" s="18"/>
      <c r="N37" s="18"/>
    </row>
    <row r="38" spans="1:15" ht="15" customHeight="1">
      <c r="A38" s="17" t="s">
        <v>77</v>
      </c>
      <c r="B38" s="25" t="s">
        <v>78</v>
      </c>
      <c r="C38" s="17" t="s">
        <v>19</v>
      </c>
      <c r="D38" s="26">
        <v>2</v>
      </c>
      <c r="E38" s="26">
        <v>7</v>
      </c>
      <c r="F38" s="26">
        <f>E38+D38</f>
        <v>9</v>
      </c>
      <c r="G38" s="22">
        <v>7</v>
      </c>
      <c r="H38" s="22">
        <v>21</v>
      </c>
      <c r="I38" s="22">
        <f>F38-H38</f>
        <v>-12</v>
      </c>
      <c r="J38" s="23">
        <f>IF(ISERROR(I38/H38),"",I38/H38)</f>
        <v>-0.5714285714285714</v>
      </c>
      <c r="K38" s="26">
        <v>1745</v>
      </c>
      <c r="L38" s="22">
        <v>1884</v>
      </c>
      <c r="M38" s="22">
        <f>K38-L38</f>
        <v>-139</v>
      </c>
      <c r="N38" s="23">
        <f>IF(ISERROR(M38/L38),"",M38/L38)</f>
        <v>-7.3779193205944796E-2</v>
      </c>
      <c r="O38" s="29"/>
    </row>
    <row r="39" spans="1:15" ht="15" customHeight="1">
      <c r="A39" s="17" t="s">
        <v>79</v>
      </c>
      <c r="B39" s="25" t="s">
        <v>80</v>
      </c>
      <c r="C39" s="17" t="s">
        <v>19</v>
      </c>
      <c r="D39" s="26">
        <v>1</v>
      </c>
      <c r="E39" s="26">
        <v>0</v>
      </c>
      <c r="F39" s="26">
        <f>E39+D39</f>
        <v>1</v>
      </c>
      <c r="G39" s="22">
        <v>1</v>
      </c>
      <c r="H39" s="22">
        <v>4</v>
      </c>
      <c r="I39" s="22">
        <f>F39-H39</f>
        <v>-3</v>
      </c>
      <c r="J39" s="23">
        <f>IF(ISERROR(I39/H39),"",I39/H39)</f>
        <v>-0.75</v>
      </c>
      <c r="K39" s="26">
        <v>239</v>
      </c>
      <c r="L39" s="22">
        <v>110</v>
      </c>
      <c r="M39" s="22">
        <f>K39-L39</f>
        <v>129</v>
      </c>
      <c r="N39" s="23">
        <f>IF(ISERROR(M39/L39),"",M39/L39)</f>
        <v>1.1727272727272726</v>
      </c>
      <c r="O39" s="29"/>
    </row>
    <row r="40" spans="1:15" ht="15" customHeight="1">
      <c r="A40" s="30" t="s">
        <v>81</v>
      </c>
      <c r="B40" s="30" t="s">
        <v>81</v>
      </c>
      <c r="C40" s="31"/>
      <c r="D40" s="32"/>
      <c r="E40" s="32"/>
      <c r="F40" s="32"/>
      <c r="G40" s="32"/>
      <c r="H40" s="32"/>
      <c r="I40" s="33"/>
      <c r="J40" s="34"/>
      <c r="K40" s="32"/>
      <c r="L40" s="32"/>
      <c r="M40" s="33"/>
      <c r="N40" s="35"/>
    </row>
    <row r="41" spans="1:15" ht="14.25" customHeight="1">
      <c r="A41" s="36"/>
      <c r="B41" s="36"/>
    </row>
  </sheetData>
  <sheetProtection sheet="1"/>
  <mergeCells count="7">
    <mergeCell ref="B1:N1"/>
    <mergeCell ref="A3:A4"/>
    <mergeCell ref="B3:B4"/>
    <mergeCell ref="C3:C4"/>
    <mergeCell ref="D3:F3"/>
    <mergeCell ref="G3:H3"/>
    <mergeCell ref="K3:N3"/>
  </mergeCells>
  <phoneticPr fontId="3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（一）</vt:lpstr>
      <vt:lpstr>'（一）'!Print_Area</vt:lpstr>
      <vt:lpstr>'（一）'!Print_Titles</vt:lpstr>
    </vt:vector>
  </TitlesOfParts>
  <Company>SZAIC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JSJK</dc:creator>
  <cp:lastModifiedBy>袁野</cp:lastModifiedBy>
  <cp:lastPrinted>2014-03-17T02:49:32Z</cp:lastPrinted>
  <dcterms:created xsi:type="dcterms:W3CDTF">2000-10-19T03:20:14Z</dcterms:created>
  <dcterms:modified xsi:type="dcterms:W3CDTF">2020-06-15T07:04:43Z</dcterms:modified>
</cp:coreProperties>
</file>