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商事主体统计!$B$1:$M$33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L33" i="1"/>
  <c r="M33" s="1"/>
  <c r="I34"/>
  <c r="H34"/>
  <c r="L32"/>
  <c r="M32" s="1"/>
  <c r="H33"/>
  <c r="I33" s="1"/>
  <c r="M31"/>
  <c r="L31"/>
  <c r="I32"/>
  <c r="H32"/>
  <c r="L30"/>
  <c r="M30" s="1"/>
  <c r="H31"/>
  <c r="I31" s="1"/>
  <c r="M29"/>
  <c r="L29"/>
  <c r="I30"/>
  <c r="H30"/>
  <c r="M28"/>
  <c r="L28"/>
  <c r="H29"/>
  <c r="I29" s="1"/>
  <c r="L26"/>
  <c r="M26" s="1"/>
  <c r="I27"/>
  <c r="H27"/>
  <c r="L25"/>
  <c r="M25" s="1"/>
  <c r="H26"/>
  <c r="I26" s="1"/>
  <c r="L24"/>
  <c r="M24" s="1"/>
  <c r="H25"/>
  <c r="I25" s="1"/>
  <c r="L23"/>
  <c r="M23" s="1"/>
  <c r="H24"/>
  <c r="I24" s="1"/>
  <c r="L22"/>
  <c r="M22" s="1"/>
  <c r="H23"/>
  <c r="I23" s="1"/>
  <c r="M21"/>
  <c r="L21"/>
  <c r="H22"/>
  <c r="I22" s="1"/>
  <c r="M20"/>
  <c r="L20"/>
  <c r="I21"/>
  <c r="H21"/>
  <c r="M19"/>
  <c r="L19"/>
  <c r="H20"/>
  <c r="I20" s="1"/>
  <c r="L17"/>
  <c r="M17" s="1"/>
  <c r="H18"/>
  <c r="I18" s="1"/>
  <c r="M16"/>
  <c r="L16"/>
  <c r="H17"/>
  <c r="I17" s="1"/>
  <c r="M15"/>
  <c r="L15"/>
  <c r="H16"/>
  <c r="I16" s="1"/>
  <c r="M14"/>
  <c r="L14"/>
  <c r="H15"/>
  <c r="I15" s="1"/>
  <c r="M13"/>
  <c r="L13"/>
  <c r="I14"/>
  <c r="H14"/>
  <c r="L12"/>
  <c r="M12" s="1"/>
  <c r="H13"/>
  <c r="I13" s="1"/>
  <c r="M11"/>
  <c r="L11"/>
  <c r="I12"/>
  <c r="H12"/>
  <c r="M10"/>
  <c r="L10"/>
  <c r="H11"/>
  <c r="I11" s="1"/>
  <c r="M8"/>
  <c r="L8"/>
  <c r="H8"/>
  <c r="I8" s="1"/>
  <c r="K7"/>
  <c r="K6" s="1"/>
  <c r="J7"/>
  <c r="J6" s="1"/>
  <c r="G7"/>
  <c r="G6" s="1"/>
  <c r="F7"/>
  <c r="F6" s="1"/>
  <c r="E7"/>
  <c r="D7"/>
  <c r="D6" s="1"/>
  <c r="H7" l="1"/>
  <c r="I7" s="1"/>
  <c r="L6"/>
  <c r="M6" s="1"/>
  <c r="L7"/>
  <c r="M7" s="1"/>
  <c r="E6"/>
  <c r="H6" s="1"/>
  <c r="I6" s="1"/>
</calcChain>
</file>

<file path=xl/sharedStrings.xml><?xml version="1.0" encoding="utf-8"?>
<sst xmlns="http://schemas.openxmlformats.org/spreadsheetml/2006/main" count="108" uniqueCount="76">
  <si>
    <t>报告期：</t>
  </si>
  <si>
    <t>recordid</t>
  </si>
  <si>
    <t>项目</t>
  </si>
  <si>
    <t>单位</t>
  </si>
  <si>
    <t>本年情况</t>
  </si>
  <si>
    <t>上年情况</t>
  </si>
  <si>
    <t>历年累计</t>
  </si>
  <si>
    <t>7月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</si>
  <si>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</si>
  <si>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</si>
  <si>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</si>
  <si>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</si>
  <si>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</si>
  <si>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</si>
  <si>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</si>
  <si>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4757</t>
  </si>
  <si>
    <t>商事主体总数</t>
  </si>
  <si>
    <t>户</t>
  </si>
  <si>
    <t>4760</t>
  </si>
  <si>
    <t>（一）企业总数</t>
  </si>
  <si>
    <t>92d2dd17-837e-4fb6-9cac-b4e5f8e38c99</t>
  </si>
  <si>
    <t xml:space="preserve">       其中：法人企业</t>
  </si>
  <si>
    <t>4761</t>
  </si>
  <si>
    <t xml:space="preserve">    1、内资企业（含私营）</t>
  </si>
  <si>
    <t>08e39ae2-eb9a-4c36-a949-a8d8187ca24c</t>
  </si>
  <si>
    <t xml:space="preserve">       户数</t>
  </si>
  <si>
    <t>dd2c646f-e139-44ef-8d9a-5fc795ff21ad</t>
  </si>
  <si>
    <t xml:space="preserve">       其中:法人企业</t>
  </si>
  <si>
    <t>a9bd60cf-8285-4cfe-87d2-18fa49fe300d</t>
  </si>
  <si>
    <t xml:space="preserve">       注册资本</t>
  </si>
  <si>
    <t>万元</t>
  </si>
  <si>
    <t>110d18a8-3165-4798-81af-89ce75abb815</t>
  </si>
  <si>
    <t xml:space="preserve">       其中：私营企业</t>
  </si>
  <si>
    <t>8c3133c2-3c1a-44f1-b0c0-6fb74d2644ad</t>
  </si>
  <si>
    <t xml:space="preserve">       私营法人企业</t>
  </si>
  <si>
    <t>40c202be-b4b8-431e-abae-4ae6d851df53</t>
  </si>
  <si>
    <t>9e562242-c605-4201-afa9-c9da6f35f88e</t>
  </si>
  <si>
    <t xml:space="preserve">       注销企业户数</t>
  </si>
  <si>
    <t>7198a228-bca2-4591-807d-c3389da90c3d</t>
  </si>
  <si>
    <t xml:space="preserve">       吊销企业户数</t>
  </si>
  <si>
    <t>4762</t>
  </si>
  <si>
    <t xml:space="preserve">    2、外资企业</t>
  </si>
  <si>
    <t>8bcfb57f-c8d0-4c44-8aa8-30bba76af29c</t>
  </si>
  <si>
    <t>5a52aa91-deac-43c9-a7c8-89b01a2bb683</t>
  </si>
  <si>
    <t xml:space="preserve">       其中：1.法人企业</t>
  </si>
  <si>
    <t>80dfac8d-11d5-4481-99ab-e6dea1207037</t>
  </si>
  <si>
    <t xml:space="preserve">       2.分支机构</t>
  </si>
  <si>
    <t>8394670e-5f6f-4de5-9f9e-9e4bdfe29abe</t>
  </si>
  <si>
    <t xml:space="preserve">       投资总额</t>
  </si>
  <si>
    <t>万美元</t>
  </si>
  <si>
    <t>618bca86-2e81-489f-8b22-63d8e132f71a</t>
  </si>
  <si>
    <t>ce4a0996-2c90-4ce7-9de5-08a4a58fd4f7</t>
  </si>
  <si>
    <t xml:space="preserve">       其中:外方认缴</t>
  </si>
  <si>
    <t>2d94a46c-735b-4642-aaf8-2734453aa2a7</t>
  </si>
  <si>
    <t>64f30b1d-5e3d-4f8c-99e7-ad69b08f325d</t>
  </si>
  <si>
    <t>4763</t>
  </si>
  <si>
    <t>（二）个体工商户总数</t>
  </si>
  <si>
    <t>b1f45a8f-d3ea-4fa3-bfe6-8b862a391dc2</t>
  </si>
  <si>
    <t>6a5dc840-c010-4b14-a10c-f787ec2ea622</t>
  </si>
  <si>
    <t xml:space="preserve">       资金数额</t>
  </si>
  <si>
    <t>334730f7-06e8-425a-bb35-64ba1f774886</t>
  </si>
  <si>
    <t xml:space="preserve">       注销户数</t>
  </si>
  <si>
    <t>82c2989e-3e9e-4462-92db-56a7df1bdb98</t>
  </si>
  <si>
    <t xml:space="preserve">       吊销数</t>
  </si>
  <si>
    <t>4758</t>
  </si>
  <si>
    <t>常驻代表机构</t>
  </si>
  <si>
    <t>4759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</si>
  <si>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</si>
  <si>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</si>
  <si>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自贸区商事主体总数</t>
  </si>
  <si>
    <t>-26.1%</t>
  </si>
  <si>
    <t>39.74%</t>
  </si>
  <si>
    <t>户</t>
    <phoneticPr fontId="35" type="noConversion"/>
  </si>
  <si>
    <r>
      <t xml:space="preserve"> </t>
    </r>
    <r>
      <rPr>
        <sz val="10"/>
        <color indexed="62"/>
        <rFont val="宋体"/>
        <family val="3"/>
        <charset val="134"/>
      </rPr>
      <t xml:space="preserve">      </t>
    </r>
    <r>
      <rPr>
        <sz val="10"/>
        <color indexed="62"/>
        <rFont val="宋体"/>
        <family val="3"/>
        <charset val="134"/>
      </rPr>
      <t>其中：前海自贸区</t>
    </r>
    <phoneticPr fontId="35" type="noConversion"/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</si>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</sst>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  <font>
      <sz val="11"/>
      <color rgb="FF000000"/>
      <name val="Arial"/>
      <family val="2"/>
    </font>
    <font>
      <sz val="10"/>
      <color rgb="FFFF0000"/>
      <name val="宋体"/>
      <family val="3"/>
      <charset val="134"/>
    </font>
    <font>
      <sz val="10"/>
      <color indexed="62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Border="1" applyAlignment="1" applyProtection="1"/>
    <xf numFmtId="49" fontId="36" fillId="0" borderId="13" xfId="0" applyNumberFormat="1" applyFont="1" applyBorder="1" applyAlignment="1">
      <alignment vertical="center" wrapText="1"/>
    </xf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57" fontId="32" fillId="0" borderId="13" xfId="0" applyNumberFormat="1" applyFont="1" applyFill="1" applyBorder="1" applyAlignment="1" applyProtection="1">
      <alignment horizontal="center" vertical="center"/>
    </xf>
    <xf numFmtId="179" fontId="19" fillId="0" borderId="13" xfId="0" applyNumberFormat="1" applyFont="1" applyFill="1" applyBorder="1" applyAlignment="1" applyProtection="1">
      <alignment horizontal="center" vertical="center"/>
    </xf>
    <xf numFmtId="176" fontId="21" fillId="0" borderId="13" xfId="0" applyNumberFormat="1" applyFont="1" applyFill="1" applyBorder="1" applyAlignment="1" applyProtection="1">
      <alignment vertical="center"/>
    </xf>
    <xf numFmtId="176" fontId="22" fillId="0" borderId="13" xfId="0" applyNumberFormat="1" applyFont="1" applyFill="1" applyBorder="1" applyAlignment="1" applyProtection="1">
      <alignment vertical="center"/>
    </xf>
    <xf numFmtId="180" fontId="23" fillId="0" borderId="13" xfId="0" applyNumberFormat="1" applyFont="1" applyFill="1" applyBorder="1" applyAlignment="1" applyProtection="1">
      <alignment horizontal="center" vertical="center"/>
    </xf>
    <xf numFmtId="181" fontId="33" fillId="0" borderId="13" xfId="0" applyNumberFormat="1" applyFont="1" applyFill="1" applyBorder="1" applyAlignment="1" applyProtection="1">
      <alignment horizontal="center" vertical="center"/>
    </xf>
    <xf numFmtId="176" fontId="22" fillId="0" borderId="13" xfId="0" applyNumberFormat="1" applyFont="1" applyFill="1" applyBorder="1" applyAlignment="1" applyProtection="1"/>
    <xf numFmtId="176" fontId="19" fillId="0" borderId="13" xfId="0" applyNumberFormat="1" applyFont="1" applyFill="1" applyBorder="1" applyAlignment="1" applyProtection="1"/>
    <xf numFmtId="176" fontId="38" fillId="0" borderId="13" xfId="0" applyNumberFormat="1" applyFont="1" applyFill="1" applyBorder="1" applyAlignment="1" applyProtection="1"/>
    <xf numFmtId="180" fontId="37" fillId="0" borderId="13" xfId="0" applyNumberFormat="1" applyFont="1" applyFill="1" applyBorder="1" applyAlignment="1" applyProtection="1">
      <alignment horizontal="center" vertical="center"/>
    </xf>
    <xf numFmtId="49" fontId="36" fillId="0" borderId="13" xfId="0" applyNumberFormat="1" applyFont="1" applyFill="1" applyBorder="1" applyAlignment="1">
      <alignment horizontal="center" vertical="center" wrapText="1"/>
    </xf>
    <xf numFmtId="176" fontId="24" fillId="0" borderId="13" xfId="0" applyNumberFormat="1" applyFont="1" applyFill="1" applyBorder="1" applyAlignment="1" applyProtection="1"/>
    <xf numFmtId="180" fontId="34" fillId="0" borderId="13" xfId="0" applyNumberFormat="1" applyFont="1" applyFill="1" applyBorder="1" applyAlignment="1" applyProtection="1">
      <alignment horizontal="center" vertical="center"/>
      <protection locked="0"/>
    </xf>
    <xf numFmtId="180" fontId="20" fillId="0" borderId="13" xfId="0" applyNumberFormat="1" applyFont="1" applyFill="1" applyBorder="1" applyAlignment="1" applyProtection="1"/>
    <xf numFmtId="179" fontId="27" fillId="0" borderId="13" xfId="0" applyNumberFormat="1" applyFont="1" applyFill="1" applyBorder="1" applyAlignment="1" applyProtection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showGridLines="0" tabSelected="1" topLeftCell="B1" zoomScale="78" zoomScaleNormal="78" workbookViewId="0">
      <selection activeCell="Q19" sqref="Q19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20.5" style="1" customWidth="1"/>
    <col min="5" max="5" width="9.5" style="1" customWidth="1"/>
    <col min="6" max="6" width="10.25" style="1" bestFit="1" customWidth="1"/>
    <col min="7" max="7" width="11.5" style="3" customWidth="1"/>
    <col min="8" max="8" width="18.5" style="3" customWidth="1"/>
    <col min="9" max="9" width="19.375" style="3" customWidth="1"/>
    <col min="10" max="10" width="9.625" style="1" customWidth="1"/>
    <col min="11" max="11" width="14.625" style="1" customWidth="1"/>
    <col min="12" max="12" width="17.5" style="1" customWidth="1"/>
    <col min="13" max="13" width="17.75" style="4" customWidth="1"/>
    <col min="14" max="16384" width="9" style="1"/>
  </cols>
  <sheetData>
    <row r="1" spans="1:21" ht="25.5" customHeight="1">
      <c r="B1" s="19" t="s">
        <v>74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1" s="5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8" t="s">
        <v>0</v>
      </c>
      <c r="M2" s="9">
        <v>42917</v>
      </c>
    </row>
    <row r="3" spans="1:21" s="5" customFormat="1" ht="12" customHeight="1">
      <c r="A3" s="20" t="s">
        <v>1</v>
      </c>
      <c r="B3" s="22" t="s">
        <v>2</v>
      </c>
      <c r="C3" s="22" t="s">
        <v>3</v>
      </c>
      <c r="D3" s="22" t="s">
        <v>4</v>
      </c>
      <c r="E3" s="22"/>
      <c r="F3" s="22" t="s">
        <v>5</v>
      </c>
      <c r="G3" s="22"/>
      <c r="H3" s="23"/>
      <c r="I3" s="23"/>
      <c r="J3" s="22" t="s">
        <v>6</v>
      </c>
      <c r="K3" s="22"/>
      <c r="L3" s="22"/>
      <c r="M3" s="22"/>
    </row>
    <row r="4" spans="1:21" s="5" customFormat="1" ht="28.5" customHeight="1">
      <c r="A4" s="21"/>
      <c r="B4" s="22"/>
      <c r="C4" s="22"/>
      <c r="D4" s="24" t="s">
        <v>7</v>
      </c>
      <c r="E4" s="25" t="s">
        <v>8</v>
      </c>
      <c r="F4" s="24" t="s">
        <v>7</v>
      </c>
      <c r="G4" s="25" t="s">
        <v>8</v>
      </c>
      <c r="H4" s="23" t="s">
        <v>9</v>
      </c>
      <c r="I4" s="23" t="s">
        <v>10</v>
      </c>
      <c r="J4" s="24" t="s">
        <v>11</v>
      </c>
      <c r="K4" s="24" t="s">
        <v>12</v>
      </c>
      <c r="L4" s="24" t="s">
        <v>13</v>
      </c>
      <c r="M4" s="26" t="s">
        <v>14</v>
      </c>
    </row>
    <row r="5" spans="1:21" s="5" customFormat="1" ht="28.5" customHeight="1">
      <c r="A5" s="10" t="s">
        <v>1</v>
      </c>
      <c r="B5" s="27" t="s">
        <v>75</v>
      </c>
      <c r="C5" s="24"/>
      <c r="D5" s="24"/>
      <c r="E5" s="25"/>
      <c r="F5" s="24"/>
      <c r="G5" s="25"/>
      <c r="H5" s="24"/>
      <c r="I5" s="24"/>
      <c r="J5" s="24"/>
      <c r="K5" s="24"/>
      <c r="L5" s="24"/>
      <c r="M5" s="26"/>
    </row>
    <row r="6" spans="1:21" s="5" customFormat="1" ht="28.5" customHeight="1">
      <c r="A6" s="10" t="s">
        <v>15</v>
      </c>
      <c r="B6" s="28" t="s">
        <v>16</v>
      </c>
      <c r="C6" s="24" t="s">
        <v>17</v>
      </c>
      <c r="D6" s="29">
        <f>D7+D29</f>
        <v>54247</v>
      </c>
      <c r="E6" s="29">
        <f>E7+E29</f>
        <v>328985</v>
      </c>
      <c r="F6" s="29">
        <f>F7+F29</f>
        <v>49613</v>
      </c>
      <c r="G6" s="29">
        <f>G7+G29</f>
        <v>330583</v>
      </c>
      <c r="H6" s="29">
        <f>E6-G6</f>
        <v>-1598</v>
      </c>
      <c r="I6" s="30">
        <f>IF(ISERROR(H6/G6),"",H6/G6)</f>
        <v>-4.8338843800195411E-3</v>
      </c>
      <c r="J6" s="29">
        <f>J7+J29</f>
        <v>2866305</v>
      </c>
      <c r="K6" s="29">
        <f>K7+K29</f>
        <v>2449417</v>
      </c>
      <c r="L6" s="29">
        <f>J6-K6</f>
        <v>416888</v>
      </c>
      <c r="M6" s="30">
        <f>IF(ISERROR(L6/K6),"",L6/K6)</f>
        <v>0.17019886773056608</v>
      </c>
      <c r="N6" s="11"/>
      <c r="O6" s="11"/>
      <c r="P6" s="11"/>
      <c r="Q6" s="11"/>
      <c r="R6" s="11"/>
      <c r="S6" s="11"/>
      <c r="T6" s="11"/>
      <c r="U6" s="11"/>
    </row>
    <row r="7" spans="1:21" ht="15.75" customHeight="1">
      <c r="A7" s="10" t="s">
        <v>18</v>
      </c>
      <c r="B7" s="31" t="s">
        <v>19</v>
      </c>
      <c r="C7" s="24" t="s">
        <v>17</v>
      </c>
      <c r="D7" s="29">
        <f>D11+D20</f>
        <v>35278</v>
      </c>
      <c r="E7" s="29">
        <f>E11+E20</f>
        <v>219126</v>
      </c>
      <c r="F7" s="29">
        <f>F11+F20</f>
        <v>31876</v>
      </c>
      <c r="G7" s="29">
        <f>G11+G20</f>
        <v>230892</v>
      </c>
      <c r="H7" s="29">
        <f>E7-G7</f>
        <v>-11766</v>
      </c>
      <c r="I7" s="30">
        <f>IF(ISERROR(H7/G7),"",H7/G7)</f>
        <v>-5.0958889870588844E-2</v>
      </c>
      <c r="J7" s="29">
        <f>J11+J20</f>
        <v>1631320</v>
      </c>
      <c r="K7" s="29">
        <f>K11+K20</f>
        <v>1355521</v>
      </c>
      <c r="L7" s="29">
        <f>J7-K7</f>
        <v>275799</v>
      </c>
      <c r="M7" s="30">
        <f>IF(ISERROR(L7/K7),"",L7/K7)</f>
        <v>0.20346346533915741</v>
      </c>
    </row>
    <row r="8" spans="1:21" ht="15.75" customHeight="1">
      <c r="A8" s="10" t="s">
        <v>20</v>
      </c>
      <c r="B8" s="32" t="s">
        <v>21</v>
      </c>
      <c r="C8" s="24" t="s">
        <v>17</v>
      </c>
      <c r="D8" s="29">
        <v>33868</v>
      </c>
      <c r="E8" s="29">
        <v>210997</v>
      </c>
      <c r="F8" s="29">
        <v>30766</v>
      </c>
      <c r="G8" s="29">
        <v>223337</v>
      </c>
      <c r="H8" s="29">
        <f>E8-G8</f>
        <v>-12340</v>
      </c>
      <c r="I8" s="30">
        <f>IF(ISERROR(H8/G8),"",H8/G8)</f>
        <v>-5.5252824207363757E-2</v>
      </c>
      <c r="J8" s="29">
        <v>1554900</v>
      </c>
      <c r="K8" s="29">
        <v>1285251</v>
      </c>
      <c r="L8" s="29">
        <f>J8-K8</f>
        <v>269649</v>
      </c>
      <c r="M8" s="30">
        <f>IF(ISERROR(L8/K8),"",L8/K8)</f>
        <v>0.20980259886979274</v>
      </c>
    </row>
    <row r="9" spans="1:21" ht="15.75" customHeight="1">
      <c r="A9" s="18" t="s">
        <v>69</v>
      </c>
      <c r="B9" s="33" t="s">
        <v>73</v>
      </c>
      <c r="C9" s="24" t="s">
        <v>72</v>
      </c>
      <c r="D9" s="29">
        <v>3963</v>
      </c>
      <c r="E9" s="29">
        <v>24777</v>
      </c>
      <c r="F9" s="29">
        <v>3912</v>
      </c>
      <c r="G9" s="29">
        <v>33529</v>
      </c>
      <c r="H9" s="29">
        <v>-8752</v>
      </c>
      <c r="I9" s="34" t="s">
        <v>70</v>
      </c>
      <c r="J9" s="29">
        <v>146007</v>
      </c>
      <c r="K9" s="29">
        <v>104488</v>
      </c>
      <c r="L9" s="29">
        <v>41519</v>
      </c>
      <c r="M9" s="35" t="s">
        <v>71</v>
      </c>
    </row>
    <row r="10" spans="1:21" ht="15.75" customHeight="1">
      <c r="A10" s="10" t="s">
        <v>22</v>
      </c>
      <c r="B10" s="36" t="s">
        <v>23</v>
      </c>
      <c r="C10" s="24"/>
      <c r="D10" s="24"/>
      <c r="E10" s="25"/>
      <c r="F10" s="24"/>
      <c r="G10" s="25"/>
      <c r="H10" s="24"/>
      <c r="I10" s="24"/>
      <c r="J10" s="24"/>
      <c r="K10" s="24"/>
      <c r="L10" s="29">
        <f t="shared" ref="L10:L17" si="0">J11-K11</f>
        <v>272070</v>
      </c>
      <c r="M10" s="30">
        <f t="shared" ref="M10:M17" si="1">IF(ISERROR(L10/K11),"",L10/K11)</f>
        <v>0.20683159269524973</v>
      </c>
    </row>
    <row r="11" spans="1:21" ht="15.75" customHeight="1">
      <c r="A11" s="10" t="s">
        <v>24</v>
      </c>
      <c r="B11" s="32" t="s">
        <v>25</v>
      </c>
      <c r="C11" s="24" t="s">
        <v>17</v>
      </c>
      <c r="D11" s="37">
        <v>34640</v>
      </c>
      <c r="E11" s="37">
        <v>215042</v>
      </c>
      <c r="F11" s="29">
        <v>31417</v>
      </c>
      <c r="G11" s="29">
        <v>227791</v>
      </c>
      <c r="H11" s="29">
        <f t="shared" ref="H11:H18" si="2">E11-G11</f>
        <v>-12749</v>
      </c>
      <c r="I11" s="30">
        <f t="shared" ref="I11:I18" si="3">IF(ISERROR(H11/G11),"",H11/G11)</f>
        <v>-5.596797063975311E-2</v>
      </c>
      <c r="J11" s="37">
        <v>1587488</v>
      </c>
      <c r="K11" s="29">
        <v>1315418</v>
      </c>
      <c r="L11" s="29">
        <f t="shared" si="0"/>
        <v>265427</v>
      </c>
      <c r="M11" s="30">
        <f t="shared" si="1"/>
        <v>0.21156102444421063</v>
      </c>
    </row>
    <row r="12" spans="1:21" ht="15.75" customHeight="1">
      <c r="A12" s="10" t="s">
        <v>26</v>
      </c>
      <c r="B12" s="32" t="s">
        <v>27</v>
      </c>
      <c r="C12" s="24" t="s">
        <v>17</v>
      </c>
      <c r="D12" s="37">
        <v>33353</v>
      </c>
      <c r="E12" s="37">
        <v>207514</v>
      </c>
      <c r="F12" s="29">
        <v>30392</v>
      </c>
      <c r="G12" s="29">
        <v>220800</v>
      </c>
      <c r="H12" s="29">
        <f t="shared" si="2"/>
        <v>-13286</v>
      </c>
      <c r="I12" s="30">
        <f t="shared" si="3"/>
        <v>-6.0172101449275366E-2</v>
      </c>
      <c r="J12" s="37">
        <v>1520039</v>
      </c>
      <c r="K12" s="29">
        <v>1254612</v>
      </c>
      <c r="L12" s="29">
        <f t="shared" si="0"/>
        <v>666150097.8900001</v>
      </c>
      <c r="M12" s="30">
        <f t="shared" si="1"/>
        <v>0.58126194894620387</v>
      </c>
    </row>
    <row r="13" spans="1:21" ht="15.75" customHeight="1">
      <c r="A13" s="10" t="s">
        <v>28</v>
      </c>
      <c r="B13" s="32" t="s">
        <v>29</v>
      </c>
      <c r="C13" s="24" t="s">
        <v>30</v>
      </c>
      <c r="D13" s="37">
        <v>55857099.399999999</v>
      </c>
      <c r="E13" s="37">
        <v>612295757.44000006</v>
      </c>
      <c r="F13" s="29">
        <v>25085326</v>
      </c>
      <c r="G13" s="29">
        <v>244592937</v>
      </c>
      <c r="H13" s="29">
        <f t="shared" si="2"/>
        <v>367702820.44000006</v>
      </c>
      <c r="I13" s="30">
        <f t="shared" si="3"/>
        <v>1.5033255863802808</v>
      </c>
      <c r="J13" s="37">
        <v>1812191222.8900001</v>
      </c>
      <c r="K13" s="29">
        <v>1146041125</v>
      </c>
      <c r="L13" s="29">
        <f t="shared" si="0"/>
        <v>272079</v>
      </c>
      <c r="M13" s="30">
        <f t="shared" si="1"/>
        <v>0.20812523665459329</v>
      </c>
    </row>
    <row r="14" spans="1:21" ht="15.75" customHeight="1">
      <c r="A14" s="10" t="s">
        <v>31</v>
      </c>
      <c r="B14" s="32" t="s">
        <v>32</v>
      </c>
      <c r="C14" s="24" t="s">
        <v>17</v>
      </c>
      <c r="D14" s="37">
        <v>34622</v>
      </c>
      <c r="E14" s="37">
        <v>214786</v>
      </c>
      <c r="F14" s="29">
        <v>31320</v>
      </c>
      <c r="G14" s="29">
        <v>227295</v>
      </c>
      <c r="H14" s="29">
        <f t="shared" si="2"/>
        <v>-12509</v>
      </c>
      <c r="I14" s="30">
        <f t="shared" si="3"/>
        <v>-5.5034206647748524E-2</v>
      </c>
      <c r="J14" s="37">
        <v>1579364</v>
      </c>
      <c r="K14" s="29">
        <v>1307285</v>
      </c>
      <c r="L14" s="29">
        <f t="shared" si="0"/>
        <v>265155</v>
      </c>
      <c r="M14" s="30">
        <f t="shared" si="1"/>
        <v>0.21199934438550133</v>
      </c>
    </row>
    <row r="15" spans="1:21" ht="15.75" customHeight="1">
      <c r="A15" s="10" t="s">
        <v>33</v>
      </c>
      <c r="B15" s="32" t="s">
        <v>34</v>
      </c>
      <c r="C15" s="24" t="s">
        <v>17</v>
      </c>
      <c r="D15" s="37">
        <v>33350</v>
      </c>
      <c r="E15" s="37">
        <v>207425</v>
      </c>
      <c r="F15" s="29">
        <v>30298</v>
      </c>
      <c r="G15" s="29">
        <v>220332</v>
      </c>
      <c r="H15" s="29">
        <f t="shared" si="2"/>
        <v>-12907</v>
      </c>
      <c r="I15" s="30">
        <f t="shared" si="3"/>
        <v>-5.8579779605322874E-2</v>
      </c>
      <c r="J15" s="37">
        <v>1515890</v>
      </c>
      <c r="K15" s="29">
        <v>1250735</v>
      </c>
      <c r="L15" s="29">
        <f t="shared" si="0"/>
        <v>664775624.88000011</v>
      </c>
      <c r="M15" s="30">
        <f t="shared" si="1"/>
        <v>0.58590133468167749</v>
      </c>
    </row>
    <row r="16" spans="1:21" ht="15.75" customHeight="1">
      <c r="A16" s="10" t="s">
        <v>35</v>
      </c>
      <c r="B16" s="32" t="s">
        <v>29</v>
      </c>
      <c r="C16" s="24" t="s">
        <v>30</v>
      </c>
      <c r="D16" s="37">
        <v>55846879.399999999</v>
      </c>
      <c r="E16" s="37">
        <v>611327823.09000003</v>
      </c>
      <c r="F16" s="29">
        <v>25057461</v>
      </c>
      <c r="G16" s="29">
        <v>244476984</v>
      </c>
      <c r="H16" s="29">
        <f t="shared" si="2"/>
        <v>366850839.09000003</v>
      </c>
      <c r="I16" s="30">
        <f t="shared" si="3"/>
        <v>1.5005536843910019</v>
      </c>
      <c r="J16" s="37">
        <v>1799396055.8800001</v>
      </c>
      <c r="K16" s="29">
        <v>1134620431</v>
      </c>
      <c r="L16" s="29">
        <f t="shared" si="0"/>
        <v>19606</v>
      </c>
      <c r="M16" s="30">
        <f t="shared" si="1"/>
        <v>0.25266766328161244</v>
      </c>
    </row>
    <row r="17" spans="1:13" ht="15.75" customHeight="1">
      <c r="A17" s="10" t="s">
        <v>36</v>
      </c>
      <c r="B17" s="32" t="s">
        <v>37</v>
      </c>
      <c r="C17" s="24" t="s">
        <v>17</v>
      </c>
      <c r="D17" s="37">
        <v>2540</v>
      </c>
      <c r="E17" s="37">
        <v>12443</v>
      </c>
      <c r="F17" s="29">
        <v>1473</v>
      </c>
      <c r="G17" s="29">
        <v>8695</v>
      </c>
      <c r="H17" s="29">
        <f t="shared" si="2"/>
        <v>3748</v>
      </c>
      <c r="I17" s="30">
        <f t="shared" si="3"/>
        <v>0.43105232892466933</v>
      </c>
      <c r="J17" s="37">
        <v>97202</v>
      </c>
      <c r="K17" s="29">
        <v>77596</v>
      </c>
      <c r="L17" s="29">
        <f t="shared" si="0"/>
        <v>76266</v>
      </c>
      <c r="M17" s="30">
        <f t="shared" si="1"/>
        <v>0.42764622432558219</v>
      </c>
    </row>
    <row r="18" spans="1:13" ht="15.75" customHeight="1">
      <c r="A18" s="10" t="s">
        <v>38</v>
      </c>
      <c r="B18" s="32" t="s">
        <v>39</v>
      </c>
      <c r="C18" s="24" t="s">
        <v>17</v>
      </c>
      <c r="D18" s="37">
        <v>0</v>
      </c>
      <c r="E18" s="37">
        <v>70650</v>
      </c>
      <c r="F18" s="29">
        <v>75</v>
      </c>
      <c r="G18" s="29">
        <v>258</v>
      </c>
      <c r="H18" s="29">
        <f t="shared" si="2"/>
        <v>70392</v>
      </c>
      <c r="I18" s="30">
        <f t="shared" si="3"/>
        <v>272.83720930232556</v>
      </c>
      <c r="J18" s="37">
        <v>254605</v>
      </c>
      <c r="K18" s="29">
        <v>178339</v>
      </c>
      <c r="L18" s="24"/>
      <c r="M18" s="26"/>
    </row>
    <row r="19" spans="1:13" ht="15.75" customHeight="1">
      <c r="A19" s="10" t="s">
        <v>40</v>
      </c>
      <c r="B19" s="36" t="s">
        <v>41</v>
      </c>
      <c r="C19" s="24"/>
      <c r="D19" s="24"/>
      <c r="E19" s="25"/>
      <c r="F19" s="24"/>
      <c r="G19" s="25"/>
      <c r="H19" s="24"/>
      <c r="I19" s="24"/>
      <c r="J19" s="24"/>
      <c r="K19" s="24"/>
      <c r="L19" s="29">
        <f t="shared" ref="L19:L26" si="4">J20-K20</f>
        <v>3729</v>
      </c>
      <c r="M19" s="30">
        <f t="shared" ref="M19:M26" si="5">IF(ISERROR(L19/K20),"",L19/K20)</f>
        <v>9.2985562177393219E-2</v>
      </c>
    </row>
    <row r="20" spans="1:13" ht="15.75" customHeight="1">
      <c r="A20" s="10" t="s">
        <v>42</v>
      </c>
      <c r="B20" s="32" t="s">
        <v>25</v>
      </c>
      <c r="C20" s="24" t="s">
        <v>17</v>
      </c>
      <c r="D20" s="37">
        <v>638</v>
      </c>
      <c r="E20" s="37">
        <v>4084</v>
      </c>
      <c r="F20" s="29">
        <v>459</v>
      </c>
      <c r="G20" s="29">
        <v>3101</v>
      </c>
      <c r="H20" s="29">
        <f t="shared" ref="H20:H27" si="6">E20-G20</f>
        <v>983</v>
      </c>
      <c r="I20" s="30">
        <f t="shared" ref="I20:I27" si="7">IF(ISERROR(H20/G20),"",H20/G20)</f>
        <v>0.31699451789745242</v>
      </c>
      <c r="J20" s="37">
        <v>43832</v>
      </c>
      <c r="K20" s="29">
        <v>40103</v>
      </c>
      <c r="L20" s="29">
        <f t="shared" si="4"/>
        <v>4222</v>
      </c>
      <c r="M20" s="30">
        <f t="shared" si="5"/>
        <v>0.13779823101276151</v>
      </c>
    </row>
    <row r="21" spans="1:13" ht="15.75" customHeight="1">
      <c r="A21" s="10" t="s">
        <v>43</v>
      </c>
      <c r="B21" s="32" t="s">
        <v>44</v>
      </c>
      <c r="C21" s="24" t="s">
        <v>17</v>
      </c>
      <c r="D21" s="37">
        <v>515</v>
      </c>
      <c r="E21" s="37">
        <v>3483</v>
      </c>
      <c r="F21" s="29">
        <v>374</v>
      </c>
      <c r="G21" s="29">
        <v>2537</v>
      </c>
      <c r="H21" s="29">
        <f t="shared" si="6"/>
        <v>946</v>
      </c>
      <c r="I21" s="30">
        <f t="shared" si="7"/>
        <v>0.3728813559322034</v>
      </c>
      <c r="J21" s="37">
        <v>34861</v>
      </c>
      <c r="K21" s="29">
        <v>30639</v>
      </c>
      <c r="L21" s="29">
        <f t="shared" si="4"/>
        <v>-493</v>
      </c>
      <c r="M21" s="30">
        <f t="shared" si="5"/>
        <v>-5.2092138630600172E-2</v>
      </c>
    </row>
    <row r="22" spans="1:13" ht="15.75" customHeight="1">
      <c r="A22" s="10" t="s">
        <v>45</v>
      </c>
      <c r="B22" s="32" t="s">
        <v>46</v>
      </c>
      <c r="C22" s="24" t="s">
        <v>17</v>
      </c>
      <c r="D22" s="37">
        <v>123</v>
      </c>
      <c r="E22" s="37">
        <v>601</v>
      </c>
      <c r="F22" s="29">
        <v>85</v>
      </c>
      <c r="G22" s="29">
        <v>564</v>
      </c>
      <c r="H22" s="29">
        <f t="shared" si="6"/>
        <v>37</v>
      </c>
      <c r="I22" s="30">
        <f t="shared" si="7"/>
        <v>6.5602836879432622E-2</v>
      </c>
      <c r="J22" s="37">
        <v>8971</v>
      </c>
      <c r="K22" s="29">
        <v>9464</v>
      </c>
      <c r="L22" s="29">
        <f t="shared" si="4"/>
        <v>12454375</v>
      </c>
      <c r="M22" s="30">
        <f t="shared" si="5"/>
        <v>0.57142388497355057</v>
      </c>
    </row>
    <row r="23" spans="1:13" ht="15.75" customHeight="1">
      <c r="A23" s="10" t="s">
        <v>47</v>
      </c>
      <c r="B23" s="32" t="s">
        <v>48</v>
      </c>
      <c r="C23" s="24" t="s">
        <v>49</v>
      </c>
      <c r="D23" s="37">
        <v>405447</v>
      </c>
      <c r="E23" s="37">
        <v>3955536</v>
      </c>
      <c r="F23" s="29">
        <v>397996</v>
      </c>
      <c r="G23" s="29">
        <v>3636084</v>
      </c>
      <c r="H23" s="29">
        <f t="shared" si="6"/>
        <v>319452</v>
      </c>
      <c r="I23" s="30">
        <f t="shared" si="7"/>
        <v>8.7856056130716453E-2</v>
      </c>
      <c r="J23" s="37">
        <v>34249710</v>
      </c>
      <c r="K23" s="29">
        <v>21795335</v>
      </c>
      <c r="L23" s="29">
        <f t="shared" si="4"/>
        <v>11065984</v>
      </c>
      <c r="M23" s="30">
        <f t="shared" si="5"/>
        <v>0.71788071135555165</v>
      </c>
    </row>
    <row r="24" spans="1:13" ht="15.75" customHeight="1">
      <c r="A24" s="10" t="s">
        <v>50</v>
      </c>
      <c r="B24" s="32" t="s">
        <v>29</v>
      </c>
      <c r="C24" s="24" t="s">
        <v>49</v>
      </c>
      <c r="D24" s="37">
        <v>384045</v>
      </c>
      <c r="E24" s="37">
        <v>3941152</v>
      </c>
      <c r="F24" s="29">
        <v>398920</v>
      </c>
      <c r="G24" s="29">
        <v>3422613</v>
      </c>
      <c r="H24" s="29">
        <f t="shared" si="6"/>
        <v>518539</v>
      </c>
      <c r="I24" s="30">
        <f t="shared" si="7"/>
        <v>0.15150383639634396</v>
      </c>
      <c r="J24" s="37">
        <v>26480779</v>
      </c>
      <c r="K24" s="29">
        <v>15414795</v>
      </c>
      <c r="L24" s="29">
        <f t="shared" si="4"/>
        <v>7747429</v>
      </c>
      <c r="M24" s="30">
        <f t="shared" si="5"/>
        <v>0.76458591137748799</v>
      </c>
    </row>
    <row r="25" spans="1:13" ht="15.75" customHeight="1">
      <c r="A25" s="10" t="s">
        <v>51</v>
      </c>
      <c r="B25" s="32" t="s">
        <v>52</v>
      </c>
      <c r="C25" s="24" t="s">
        <v>49</v>
      </c>
      <c r="D25" s="37">
        <v>241531</v>
      </c>
      <c r="E25" s="37">
        <v>2026834</v>
      </c>
      <c r="F25" s="29">
        <v>217401</v>
      </c>
      <c r="G25" s="29">
        <v>2187196</v>
      </c>
      <c r="H25" s="29">
        <f t="shared" si="6"/>
        <v>-160362</v>
      </c>
      <c r="I25" s="30">
        <f t="shared" si="7"/>
        <v>-7.3318532038280981E-2</v>
      </c>
      <c r="J25" s="37">
        <v>17880272</v>
      </c>
      <c r="K25" s="29">
        <v>10132843</v>
      </c>
      <c r="L25" s="29">
        <f t="shared" si="4"/>
        <v>1065</v>
      </c>
      <c r="M25" s="30">
        <f t="shared" si="5"/>
        <v>9.8084361760913619E-2</v>
      </c>
    </row>
    <row r="26" spans="1:13" ht="15.75" customHeight="1">
      <c r="A26" s="10" t="s">
        <v>53</v>
      </c>
      <c r="B26" s="32" t="s">
        <v>37</v>
      </c>
      <c r="C26" s="24" t="s">
        <v>17</v>
      </c>
      <c r="D26" s="37">
        <v>93</v>
      </c>
      <c r="E26" s="37">
        <v>682</v>
      </c>
      <c r="F26" s="29">
        <v>74</v>
      </c>
      <c r="G26" s="29">
        <v>566</v>
      </c>
      <c r="H26" s="29">
        <f t="shared" si="6"/>
        <v>116</v>
      </c>
      <c r="I26" s="30">
        <f t="shared" si="7"/>
        <v>0.20494699646643111</v>
      </c>
      <c r="J26" s="37">
        <v>11923</v>
      </c>
      <c r="K26" s="29">
        <v>10858</v>
      </c>
      <c r="L26" s="29">
        <f t="shared" si="4"/>
        <v>2046</v>
      </c>
      <c r="M26" s="30">
        <f t="shared" si="5"/>
        <v>8.5189657326060708E-2</v>
      </c>
    </row>
    <row r="27" spans="1:13" ht="15.75" customHeight="1">
      <c r="A27" s="10" t="s">
        <v>54</v>
      </c>
      <c r="B27" s="32" t="s">
        <v>39</v>
      </c>
      <c r="C27" s="24" t="s">
        <v>17</v>
      </c>
      <c r="D27" s="37">
        <v>0</v>
      </c>
      <c r="E27" s="37">
        <v>1938</v>
      </c>
      <c r="F27" s="29">
        <v>4</v>
      </c>
      <c r="G27" s="29">
        <v>3384</v>
      </c>
      <c r="H27" s="29">
        <f t="shared" si="6"/>
        <v>-1446</v>
      </c>
      <c r="I27" s="30">
        <f t="shared" si="7"/>
        <v>-0.42730496453900707</v>
      </c>
      <c r="J27" s="37">
        <v>26063</v>
      </c>
      <c r="K27" s="29">
        <v>24017</v>
      </c>
      <c r="L27" s="24"/>
      <c r="M27" s="26"/>
    </row>
    <row r="28" spans="1:13" ht="15.75" customHeight="1">
      <c r="A28" s="10" t="s">
        <v>55</v>
      </c>
      <c r="B28" s="28" t="s">
        <v>56</v>
      </c>
      <c r="C28" s="24"/>
      <c r="D28" s="24"/>
      <c r="E28" s="25"/>
      <c r="F28" s="24"/>
      <c r="G28" s="25"/>
      <c r="H28" s="24"/>
      <c r="I28" s="24"/>
      <c r="J28" s="24"/>
      <c r="K28" s="24"/>
      <c r="L28" s="29">
        <f t="shared" ref="L28:L33" si="8">J29-K29</f>
        <v>141089</v>
      </c>
      <c r="M28" s="30">
        <f t="shared" ref="M28:M33" si="9">IF(ISERROR(L28/K29),"",L28/K29)</f>
        <v>0.12897844036361775</v>
      </c>
    </row>
    <row r="29" spans="1:13" ht="15.75" customHeight="1">
      <c r="A29" s="10" t="s">
        <v>57</v>
      </c>
      <c r="B29" s="32" t="s">
        <v>25</v>
      </c>
      <c r="C29" s="24" t="s">
        <v>17</v>
      </c>
      <c r="D29" s="37">
        <v>18969</v>
      </c>
      <c r="E29" s="37">
        <v>109859</v>
      </c>
      <c r="F29" s="29">
        <v>17737</v>
      </c>
      <c r="G29" s="29">
        <v>99691</v>
      </c>
      <c r="H29" s="29">
        <f t="shared" ref="H29:H34" si="10">E29-G29</f>
        <v>10168</v>
      </c>
      <c r="I29" s="30">
        <f t="shared" ref="I29:I34" si="11">IF(ISERROR(H29/G29),"",H29/G29)</f>
        <v>0.1019951650600355</v>
      </c>
      <c r="J29" s="37">
        <v>1234985</v>
      </c>
      <c r="K29" s="29">
        <v>1093896</v>
      </c>
      <c r="L29" s="29">
        <f t="shared" si="8"/>
        <v>951165.46999999974</v>
      </c>
      <c r="M29" s="30">
        <f t="shared" si="9"/>
        <v>0.19129070203340223</v>
      </c>
    </row>
    <row r="30" spans="1:13" ht="15.75" customHeight="1">
      <c r="A30" s="10" t="s">
        <v>58</v>
      </c>
      <c r="B30" s="32" t="s">
        <v>59</v>
      </c>
      <c r="C30" s="24" t="s">
        <v>30</v>
      </c>
      <c r="D30" s="37">
        <v>119832.47</v>
      </c>
      <c r="E30" s="37">
        <v>727304.48</v>
      </c>
      <c r="F30" s="29">
        <v>124928</v>
      </c>
      <c r="G30" s="29">
        <v>793820</v>
      </c>
      <c r="H30" s="29">
        <f t="shared" si="10"/>
        <v>-66515.520000000019</v>
      </c>
      <c r="I30" s="30">
        <f t="shared" si="11"/>
        <v>-8.3791690811519007E-2</v>
      </c>
      <c r="J30" s="37">
        <v>5923521.4699999997</v>
      </c>
      <c r="K30" s="29">
        <v>4972356</v>
      </c>
      <c r="L30" s="29">
        <f t="shared" si="8"/>
        <v>44539</v>
      </c>
      <c r="M30" s="30">
        <f t="shared" si="9"/>
        <v>0.1071066136331937</v>
      </c>
    </row>
    <row r="31" spans="1:13" ht="15.75" customHeight="1">
      <c r="A31" s="10" t="s">
        <v>60</v>
      </c>
      <c r="B31" s="32" t="s">
        <v>61</v>
      </c>
      <c r="C31" s="24" t="s">
        <v>17</v>
      </c>
      <c r="D31" s="37">
        <v>6812</v>
      </c>
      <c r="E31" s="37">
        <v>28909</v>
      </c>
      <c r="F31" s="29">
        <v>4383</v>
      </c>
      <c r="G31" s="29">
        <v>22291</v>
      </c>
      <c r="H31" s="29">
        <f t="shared" si="10"/>
        <v>6618</v>
      </c>
      <c r="I31" s="30">
        <f t="shared" si="11"/>
        <v>0.29689112197747969</v>
      </c>
      <c r="J31" s="37">
        <v>460377</v>
      </c>
      <c r="K31" s="29">
        <v>415838</v>
      </c>
      <c r="L31" s="29">
        <f t="shared" si="8"/>
        <v>-1179</v>
      </c>
      <c r="M31" s="30">
        <f t="shared" si="9"/>
        <v>-4.6588084672559661E-3</v>
      </c>
    </row>
    <row r="32" spans="1:13" ht="15" customHeight="1">
      <c r="A32" s="10" t="s">
        <v>62</v>
      </c>
      <c r="B32" s="32" t="s">
        <v>63</v>
      </c>
      <c r="C32" s="24" t="s">
        <v>17</v>
      </c>
      <c r="D32" s="37">
        <v>0</v>
      </c>
      <c r="E32" s="37">
        <v>2</v>
      </c>
      <c r="F32" s="29">
        <v>0</v>
      </c>
      <c r="G32" s="29">
        <v>0</v>
      </c>
      <c r="H32" s="29">
        <f t="shared" si="10"/>
        <v>2</v>
      </c>
      <c r="I32" s="30" t="str">
        <f t="shared" si="11"/>
        <v/>
      </c>
      <c r="J32" s="37">
        <v>251890</v>
      </c>
      <c r="K32" s="29">
        <v>253069</v>
      </c>
      <c r="L32" s="29">
        <f t="shared" si="8"/>
        <v>-64</v>
      </c>
      <c r="M32" s="30">
        <f t="shared" si="9"/>
        <v>-3.0666027791087687E-2</v>
      </c>
    </row>
    <row r="33" spans="1:13" ht="15" customHeight="1">
      <c r="A33" s="10" t="s">
        <v>64</v>
      </c>
      <c r="B33" s="31" t="s">
        <v>65</v>
      </c>
      <c r="C33" s="24" t="s">
        <v>17</v>
      </c>
      <c r="D33" s="37">
        <v>5</v>
      </c>
      <c r="E33" s="37">
        <v>37</v>
      </c>
      <c r="F33" s="29">
        <v>10</v>
      </c>
      <c r="G33" s="29">
        <v>60</v>
      </c>
      <c r="H33" s="29">
        <f t="shared" si="10"/>
        <v>-23</v>
      </c>
      <c r="I33" s="30">
        <f t="shared" si="11"/>
        <v>-0.38333333333333336</v>
      </c>
      <c r="J33" s="37">
        <v>2023</v>
      </c>
      <c r="K33" s="29">
        <v>2087</v>
      </c>
      <c r="L33" s="29">
        <f t="shared" si="8"/>
        <v>46</v>
      </c>
      <c r="M33" s="30">
        <f t="shared" si="9"/>
        <v>0.8214285714285714</v>
      </c>
    </row>
    <row r="34" spans="1:13" ht="15" customHeight="1">
      <c r="A34" s="10" t="s">
        <v>66</v>
      </c>
      <c r="B34" s="31" t="s">
        <v>67</v>
      </c>
      <c r="C34" s="24" t="s">
        <v>17</v>
      </c>
      <c r="D34" s="37">
        <v>3</v>
      </c>
      <c r="E34" s="37">
        <v>4</v>
      </c>
      <c r="F34" s="29">
        <v>0</v>
      </c>
      <c r="G34" s="29">
        <v>2</v>
      </c>
      <c r="H34" s="29">
        <f t="shared" si="10"/>
        <v>2</v>
      </c>
      <c r="I34" s="30">
        <f t="shared" si="11"/>
        <v>1</v>
      </c>
      <c r="J34" s="37">
        <v>102</v>
      </c>
      <c r="K34" s="29">
        <v>56</v>
      </c>
      <c r="L34" s="38"/>
      <c r="M34" s="39"/>
    </row>
    <row r="35" spans="1:13" ht="14.25" customHeight="1">
      <c r="A35" s="12" t="s">
        <v>68</v>
      </c>
      <c r="B35" s="12" t="s">
        <v>68</v>
      </c>
      <c r="C35" s="13"/>
      <c r="D35" s="14"/>
      <c r="E35" s="14"/>
      <c r="F35" s="14"/>
      <c r="G35" s="14"/>
      <c r="H35" s="15"/>
      <c r="I35" s="16"/>
      <c r="J35" s="14"/>
      <c r="K35" s="14"/>
    </row>
    <row r="36" spans="1:13" ht="14.25" customHeight="1">
      <c r="A36" s="17"/>
      <c r="B36" s="17"/>
    </row>
  </sheetData>
  <mergeCells count="7">
    <mergeCell ref="B1:M1"/>
    <mergeCell ref="A3:A4"/>
    <mergeCell ref="B3:B4"/>
    <mergeCell ref="C3:C4"/>
    <mergeCell ref="D3:E3"/>
    <mergeCell ref="F3:G3"/>
    <mergeCell ref="J3:M3"/>
  </mergeCells>
  <phoneticPr fontId="3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2017-08-11T07:17:00Z</dcterms:modified>
</cp:coreProperties>
</file>