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商事主体统计" sheetId="1" r:id="rId1"/>
  </sheets>
  <definedNames>
    <definedName name="_xlnm.Print_Area" localSheetId="0">商事主体统计!$B$1:$N$33</definedName>
    <definedName name="_xlnm.Print_Titles" localSheetId="0">商事主体统计!$3:$4</definedName>
  </definedNames>
  <calcPr calcId="125725"/>
</workbook>
</file>

<file path=xl/calcChain.xml><?xml version="1.0" encoding="utf-8"?>
<calcChain xmlns="http://schemas.openxmlformats.org/spreadsheetml/2006/main">
  <c r="M33" i="1"/>
  <c r="N33" s="1"/>
  <c r="I33"/>
  <c r="J33" s="1"/>
  <c r="N32"/>
  <c r="M32"/>
  <c r="J32"/>
  <c r="I32"/>
  <c r="N31"/>
  <c r="M31"/>
  <c r="J31"/>
  <c r="I31"/>
  <c r="N30"/>
  <c r="M30"/>
  <c r="J30"/>
  <c r="I30"/>
  <c r="N29"/>
  <c r="M29"/>
  <c r="J29"/>
  <c r="I29"/>
  <c r="N28"/>
  <c r="M28"/>
  <c r="J28"/>
  <c r="I28"/>
  <c r="N26"/>
  <c r="M26"/>
  <c r="J26"/>
  <c r="I26"/>
  <c r="N25"/>
  <c r="M25"/>
  <c r="J25"/>
  <c r="I25"/>
  <c r="N24"/>
  <c r="M24"/>
  <c r="J24"/>
  <c r="I24"/>
  <c r="N23"/>
  <c r="M23"/>
  <c r="J23"/>
  <c r="I23"/>
  <c r="N22"/>
  <c r="M22"/>
  <c r="J22"/>
  <c r="I22"/>
  <c r="N21"/>
  <c r="M21"/>
  <c r="J21"/>
  <c r="I21"/>
  <c r="N20"/>
  <c r="M20"/>
  <c r="J20"/>
  <c r="I20"/>
  <c r="N19"/>
  <c r="M19"/>
  <c r="J19"/>
  <c r="I19"/>
  <c r="N17"/>
  <c r="M17"/>
  <c r="J17"/>
  <c r="I17"/>
  <c r="N16"/>
  <c r="M16"/>
  <c r="J16"/>
  <c r="I16"/>
  <c r="N15"/>
  <c r="M15"/>
  <c r="J15"/>
  <c r="I15"/>
  <c r="N14"/>
  <c r="M14"/>
  <c r="J14"/>
  <c r="I14"/>
  <c r="N13"/>
  <c r="M13"/>
  <c r="J13"/>
  <c r="I13"/>
  <c r="N12"/>
  <c r="M12"/>
  <c r="J12"/>
  <c r="I12"/>
  <c r="N11"/>
  <c r="M11"/>
  <c r="J11"/>
  <c r="I11"/>
  <c r="N10"/>
  <c r="M10"/>
  <c r="J10"/>
  <c r="I10"/>
  <c r="N8"/>
  <c r="M8"/>
  <c r="J8"/>
  <c r="I8"/>
  <c r="L7"/>
  <c r="M7" s="1"/>
  <c r="N7" s="1"/>
  <c r="K7"/>
  <c r="H7"/>
  <c r="G7"/>
  <c r="F7"/>
  <c r="F6" s="1"/>
  <c r="I6" s="1"/>
  <c r="J6" s="1"/>
  <c r="D7"/>
  <c r="D6" s="1"/>
  <c r="L6"/>
  <c r="K6"/>
  <c r="M6" s="1"/>
  <c r="N6" s="1"/>
  <c r="H6"/>
  <c r="G6"/>
  <c r="I7" l="1"/>
  <c r="J7" s="1"/>
</calcChain>
</file>

<file path=xl/sharedStrings.xml><?xml version="1.0" encoding="utf-8"?>
<sst xmlns="http://schemas.openxmlformats.org/spreadsheetml/2006/main" count="103" uniqueCount="71">
  <si>
    <t>报告期：</t>
  </si>
  <si>
    <t>recordid</t>
  </si>
  <si>
    <t>项目</t>
  </si>
  <si>
    <t>单位</t>
  </si>
  <si>
    <t>本年情况</t>
  </si>
  <si>
    <t>上年情况</t>
  </si>
  <si>
    <t>历年累计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</si>
  <si>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</si>
  <si>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</si>
  <si>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</si>
  <si>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</si>
  <si>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</si>
  <si>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</si>
  <si>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</si>
  <si>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商事主体总数</t>
  </si>
  <si>
    <t>户</t>
  </si>
  <si>
    <t>（一）企业总数</t>
  </si>
  <si>
    <t xml:space="preserve">       其中：法人企业</t>
  </si>
  <si>
    <t xml:space="preserve">    1、内资企业（含私营）</t>
  </si>
  <si>
    <t xml:space="preserve">       户数</t>
  </si>
  <si>
    <t xml:space="preserve">       其中:法人企业</t>
  </si>
  <si>
    <t xml:space="preserve">       注册资本</t>
  </si>
  <si>
    <t>万元</t>
  </si>
  <si>
    <t xml:space="preserve">       其中：私营企业</t>
  </si>
  <si>
    <t xml:space="preserve">       私营法人企业</t>
  </si>
  <si>
    <t xml:space="preserve">       注销企业户数</t>
  </si>
  <si>
    <t xml:space="preserve">       吊销企业户数</t>
  </si>
  <si>
    <t xml:space="preserve">    2、外资企业</t>
  </si>
  <si>
    <t xml:space="preserve">       其中：1.法人企业</t>
  </si>
  <si>
    <t xml:space="preserve">       2.分支机构</t>
  </si>
  <si>
    <t xml:space="preserve">       投资总额</t>
  </si>
  <si>
    <t>万美元</t>
  </si>
  <si>
    <t xml:space="preserve">       其中:外方认缴</t>
  </si>
  <si>
    <t>（二）个体工商户总数</t>
  </si>
  <si>
    <t xml:space="preserve">       资金数额</t>
  </si>
  <si>
    <t xml:space="preserve">       注销户数</t>
  </si>
  <si>
    <t xml:space="preserve">       吊销数</t>
  </si>
  <si>
    <t>常驻代表机构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</si>
  <si>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</si>
  <si>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</si>
  <si>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3月</t>
  </si>
  <si>
    <t>4153</t>
  </si>
  <si>
    <t>4156</t>
  </si>
  <si>
    <t>89480c5f-86a9-4744-be1b-1e064e28bf97</t>
  </si>
  <si>
    <t>4157</t>
  </si>
  <si>
    <t>04f73ac6-60e0-4da4-9a6b-3e3c8376d43e</t>
  </si>
  <si>
    <t>c07b2372-f7ad-4e26-a01a-30fb9ebbe1a9</t>
  </si>
  <si>
    <t>4efda866-76f6-4606-9d35-4053879fb2d2</t>
  </si>
  <si>
    <t>cd60e445-f0a8-45b9-8d69-4041f4e2f1af</t>
  </si>
  <si>
    <t>0861779d-9fdb-4ece-8641-c41aee0e868b</t>
  </si>
  <si>
    <t>e92e0d52-8b16-4aa5-8751-65e3371e3c42</t>
  </si>
  <si>
    <t>267752fc-ca82-49f6-ac3e-36cb707fad3e</t>
  </si>
  <si>
    <t>124d27b8-5b5a-49c3-8160-3551ead326e9</t>
  </si>
  <si>
    <t>4158</t>
  </si>
  <si>
    <t>d422ad89-a416-4bce-9dd4-84a661d9646b</t>
  </si>
  <si>
    <t>2ed14cee-aa4e-4596-b79f-30e7a4b178c7</t>
  </si>
  <si>
    <t>21e22593-fda2-43d1-95f5-43372a95fd0e</t>
  </si>
  <si>
    <t>44c1da9d-bb13-4709-a16a-2e2e0829873a</t>
  </si>
  <si>
    <t>27b239d1-6671-4c90-9a9c-3e8a4c525211</t>
  </si>
  <si>
    <t>916a3bac-3760-4544-afb4-2919120517a3</t>
  </si>
  <si>
    <t>3e00ba3c-279c-4a34-a5d7-da4f2dd8d8a7</t>
  </si>
  <si>
    <t>f0c74e7a-016c-43e2-9d55-7eab0c6c3894</t>
  </si>
  <si>
    <t>4159</t>
  </si>
  <si>
    <t>afcabaf1-7824-4617-83f5-05209a33e439</t>
  </si>
  <si>
    <t>fe4ef56f-ff12-479c-927f-f7e498109e37</t>
  </si>
  <si>
    <t>d5523ae9-5380-4afb-9bd3-5d9cf7890441</t>
  </si>
  <si>
    <t>5a17c0d7-c0b3-4301-b8ff-1f5cfa65187b</t>
  </si>
  <si>
    <t>4154</t>
  </si>
  <si>
    <t>4155</t>
  </si>
  <si>
    <t>商事主体统计</t>
    <phoneticPr fontId="26" type="noConversion"/>
  </si>
  <si>
    <t>商事主体登记情况</t>
    <phoneticPr fontId="26" type="noConversion"/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</si>
</sst>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_);[Red]\(0\)"/>
    <numFmt numFmtId="178" formatCode="yyyy&quot;年&quot;m&quot;月&quot;;@"/>
    <numFmt numFmtId="179" formatCode="0.0%"/>
    <numFmt numFmtId="180" formatCode="0_ ;[Red]\-0\ "/>
    <numFmt numFmtId="181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12"/>
      <color indexed="62"/>
      <name val="黑体"/>
      <family val="3"/>
      <charset val="134"/>
    </font>
    <font>
      <sz val="10"/>
      <color indexed="62"/>
      <name val="黑体"/>
      <family val="3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10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  <font>
      <sz val="10"/>
      <color indexed="62"/>
      <name val="宋体"/>
      <charset val="134"/>
    </font>
    <font>
      <sz val="10"/>
      <color indexed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0"/>
      <color indexed="62"/>
      <name val="宋体"/>
      <charset val="134"/>
    </font>
    <font>
      <sz val="10"/>
      <color indexed="10"/>
      <name val="宋体"/>
      <charset val="134"/>
    </font>
    <font>
      <b/>
      <sz val="12"/>
      <color indexed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8" fontId="23" fillId="33" borderId="0" xfId="0" applyNumberFormat="1" applyFont="1" applyFill="1" applyBorder="1" applyAlignment="1" applyProtection="1">
      <alignment vertical="center"/>
    </xf>
    <xf numFmtId="180" fontId="25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/>
    <xf numFmtId="176" fontId="27" fillId="33" borderId="0" xfId="0" applyNumberFormat="1" applyFont="1" applyFill="1" applyBorder="1" applyAlignment="1" applyProtection="1">
      <alignment vertical="center"/>
    </xf>
    <xf numFmtId="177" fontId="30" fillId="33" borderId="0" xfId="0" applyNumberFormat="1" applyFont="1" applyFill="1" applyBorder="1" applyAlignment="1" applyProtection="1">
      <alignment vertical="center"/>
    </xf>
    <xf numFmtId="176" fontId="27" fillId="33" borderId="0" xfId="0" applyNumberFormat="1" applyFont="1" applyFill="1" applyBorder="1" applyAlignment="1" applyProtection="1">
      <alignment horizontal="right" vertical="center"/>
    </xf>
    <xf numFmtId="0" fontId="27" fillId="0" borderId="0" xfId="0" applyNumberFormat="1" applyFont="1" applyFill="1" applyBorder="1" applyAlignment="1" applyProtection="1"/>
    <xf numFmtId="176" fontId="27" fillId="34" borderId="14" xfId="0" applyNumberFormat="1" applyFont="1" applyFill="1" applyBorder="1" applyAlignment="1" applyProtection="1">
      <alignment horizontal="center" vertical="center"/>
    </xf>
    <xf numFmtId="180" fontId="27" fillId="0" borderId="0" xfId="0" applyNumberFormat="1" applyFont="1" applyFill="1" applyBorder="1" applyAlignment="1" applyProtection="1"/>
    <xf numFmtId="180" fontId="29" fillId="0" borderId="0" xfId="0" applyNumberFormat="1" applyFont="1" applyFill="1" applyBorder="1" applyAlignment="1" applyProtection="1"/>
    <xf numFmtId="176" fontId="31" fillId="0" borderId="0" xfId="0" applyNumberFormat="1" applyFont="1" applyFill="1" applyBorder="1" applyAlignment="1" applyProtection="1"/>
    <xf numFmtId="176" fontId="27" fillId="0" borderId="0" xfId="0" applyNumberFormat="1" applyFont="1" applyFill="1" applyBorder="1" applyAlignment="1" applyProtection="1">
      <alignment horizontal="center"/>
    </xf>
    <xf numFmtId="180" fontId="30" fillId="0" borderId="0" xfId="0" applyNumberFormat="1" applyFont="1" applyFill="1" applyBorder="1" applyAlignment="1" applyProtection="1"/>
    <xf numFmtId="179" fontId="32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/>
    <xf numFmtId="177" fontId="35" fillId="0" borderId="0" xfId="0" applyNumberFormat="1" applyFont="1" applyFill="1" applyBorder="1" applyAlignment="1" applyProtection="1"/>
    <xf numFmtId="179" fontId="29" fillId="0" borderId="0" xfId="0" applyNumberFormat="1" applyFont="1" applyFill="1" applyBorder="1" applyAlignment="1" applyProtection="1"/>
    <xf numFmtId="176" fontId="22" fillId="33" borderId="0" xfId="0" applyNumberFormat="1" applyFont="1" applyFill="1" applyBorder="1" applyAlignment="1" applyProtection="1">
      <alignment horizontal="center"/>
    </xf>
    <xf numFmtId="176" fontId="27" fillId="34" borderId="10" xfId="0" applyNumberFormat="1" applyFont="1" applyFill="1" applyBorder="1" applyAlignment="1" applyProtection="1">
      <alignment horizontal="center" vertical="center"/>
    </xf>
    <xf numFmtId="176" fontId="27" fillId="34" borderId="15" xfId="0" applyNumberFormat="1" applyFont="1" applyFill="1" applyBorder="1" applyAlignment="1" applyProtection="1">
      <alignment horizontal="center" vertical="center"/>
    </xf>
    <xf numFmtId="176" fontId="27" fillId="0" borderId="10" xfId="0" applyNumberFormat="1" applyFont="1" applyFill="1" applyBorder="1" applyAlignment="1" applyProtection="1">
      <alignment horizontal="center" vertical="center"/>
    </xf>
    <xf numFmtId="176" fontId="27" fillId="0" borderId="11" xfId="0" applyNumberFormat="1" applyFont="1" applyFill="1" applyBorder="1" applyAlignment="1" applyProtection="1">
      <alignment horizontal="center" vertical="center"/>
    </xf>
    <xf numFmtId="176" fontId="27" fillId="0" borderId="12" xfId="0" applyNumberFormat="1" applyFont="1" applyFill="1" applyBorder="1" applyAlignment="1" applyProtection="1">
      <alignment horizontal="center" vertical="center"/>
    </xf>
    <xf numFmtId="176" fontId="27" fillId="0" borderId="13" xfId="0" applyNumberFormat="1" applyFont="1" applyFill="1" applyBorder="1" applyAlignment="1" applyProtection="1">
      <alignment horizontal="center" vertical="center"/>
    </xf>
    <xf numFmtId="176" fontId="27" fillId="0" borderId="14" xfId="0" applyNumberFormat="1" applyFont="1" applyFill="1" applyBorder="1" applyAlignment="1" applyProtection="1">
      <alignment vertical="center"/>
    </xf>
    <xf numFmtId="176" fontId="27" fillId="0" borderId="15" xfId="0" applyNumberFormat="1" applyFont="1" applyFill="1" applyBorder="1" applyAlignment="1" applyProtection="1">
      <alignment horizontal="center" vertical="center"/>
    </xf>
    <xf numFmtId="176" fontId="27" fillId="0" borderId="14" xfId="0" applyNumberFormat="1" applyFont="1" applyFill="1" applyBorder="1" applyAlignment="1" applyProtection="1">
      <alignment horizontal="center" vertical="center"/>
    </xf>
    <xf numFmtId="57" fontId="23" fillId="0" borderId="14" xfId="0" applyNumberFormat="1" applyFont="1" applyFill="1" applyBorder="1" applyAlignment="1" applyProtection="1">
      <alignment horizontal="center" vertical="center"/>
    </xf>
    <xf numFmtId="179" fontId="27" fillId="0" borderId="14" xfId="0" applyNumberFormat="1" applyFont="1" applyFill="1" applyBorder="1" applyAlignment="1" applyProtection="1">
      <alignment horizontal="center" vertical="center"/>
    </xf>
    <xf numFmtId="176" fontId="18" fillId="0" borderId="14" xfId="0" applyNumberFormat="1" applyFont="1" applyFill="1" applyBorder="1" applyAlignment="1" applyProtection="1">
      <alignment vertical="center"/>
    </xf>
    <xf numFmtId="176" fontId="19" fillId="0" borderId="14" xfId="0" applyNumberFormat="1" applyFont="1" applyFill="1" applyBorder="1" applyAlignment="1" applyProtection="1">
      <alignment vertical="center"/>
    </xf>
    <xf numFmtId="180" fontId="28" fillId="0" borderId="14" xfId="0" applyNumberFormat="1" applyFont="1" applyFill="1" applyBorder="1" applyAlignment="1" applyProtection="1">
      <alignment horizontal="center" vertical="center"/>
    </xf>
    <xf numFmtId="181" fontId="24" fillId="0" borderId="14" xfId="0" applyNumberFormat="1" applyFont="1" applyFill="1" applyBorder="1" applyAlignment="1" applyProtection="1">
      <alignment horizontal="center" vertical="center"/>
    </xf>
    <xf numFmtId="176" fontId="19" fillId="0" borderId="13" xfId="0" applyNumberFormat="1" applyFont="1" applyFill="1" applyBorder="1" applyAlignment="1" applyProtection="1"/>
    <xf numFmtId="176" fontId="27" fillId="0" borderId="14" xfId="0" applyNumberFormat="1" applyFont="1" applyFill="1" applyBorder="1" applyAlignment="1" applyProtection="1"/>
    <xf numFmtId="176" fontId="20" fillId="0" borderId="13" xfId="0" applyNumberFormat="1" applyFont="1" applyFill="1" applyBorder="1" applyAlignment="1" applyProtection="1"/>
    <xf numFmtId="180" fontId="25" fillId="0" borderId="14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showGridLines="0" tabSelected="1" topLeftCell="B1" zoomScale="74" zoomScaleNormal="74" workbookViewId="0">
      <selection activeCell="T22" sqref="T22"/>
    </sheetView>
  </sheetViews>
  <sheetFormatPr defaultColWidth="9" defaultRowHeight="14.25" customHeight="1"/>
  <cols>
    <col min="1" max="1" width="9" style="4" hidden="1" customWidth="1"/>
    <col min="2" max="2" width="30.125" style="4" customWidth="1"/>
    <col min="3" max="3" width="8.5" style="17" customWidth="1"/>
    <col min="4" max="4" width="9.875" style="4" customWidth="1"/>
    <col min="5" max="5" width="9" style="4" hidden="1" customWidth="1"/>
    <col min="6" max="6" width="9.5" style="4" customWidth="1"/>
    <col min="7" max="7" width="9" style="4"/>
    <col min="8" max="8" width="9.125" style="18" customWidth="1"/>
    <col min="9" max="9" width="18.5" style="18" customWidth="1"/>
    <col min="10" max="10" width="19.375" style="18" customWidth="1"/>
    <col min="11" max="11" width="9.625" style="4" customWidth="1"/>
    <col min="12" max="12" width="10" style="4" customWidth="1"/>
    <col min="13" max="13" width="17.5" style="4" customWidth="1"/>
    <col min="14" max="14" width="19.125" style="19" customWidth="1"/>
    <col min="15" max="16384" width="9" style="4"/>
  </cols>
  <sheetData>
    <row r="1" spans="1:23" ht="25.5" customHeight="1">
      <c r="B1" s="20" t="s">
        <v>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23" s="8" customFormat="1" ht="13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5"/>
      <c r="L2" s="5"/>
      <c r="M2" s="7" t="s">
        <v>0</v>
      </c>
      <c r="N2" s="1">
        <v>42430</v>
      </c>
    </row>
    <row r="3" spans="1:23" s="8" customFormat="1" ht="12" customHeight="1">
      <c r="A3" s="21" t="s">
        <v>1</v>
      </c>
      <c r="B3" s="23" t="s">
        <v>2</v>
      </c>
      <c r="C3" s="23" t="s">
        <v>3</v>
      </c>
      <c r="D3" s="24" t="s">
        <v>4</v>
      </c>
      <c r="E3" s="25"/>
      <c r="F3" s="26"/>
      <c r="G3" s="24" t="s">
        <v>5</v>
      </c>
      <c r="H3" s="26"/>
      <c r="I3" s="27"/>
      <c r="J3" s="27"/>
      <c r="K3" s="24" t="s">
        <v>6</v>
      </c>
      <c r="L3" s="25"/>
      <c r="M3" s="25"/>
      <c r="N3" s="26"/>
    </row>
    <row r="4" spans="1:23" s="8" customFormat="1" ht="28.5" customHeight="1">
      <c r="A4" s="22"/>
      <c r="B4" s="28"/>
      <c r="C4" s="28"/>
      <c r="D4" s="29" t="s">
        <v>40</v>
      </c>
      <c r="E4" s="29"/>
      <c r="F4" s="30" t="s">
        <v>7</v>
      </c>
      <c r="G4" s="29" t="s">
        <v>40</v>
      </c>
      <c r="H4" s="30" t="s">
        <v>7</v>
      </c>
      <c r="I4" s="27" t="s">
        <v>8</v>
      </c>
      <c r="J4" s="27" t="s">
        <v>9</v>
      </c>
      <c r="K4" s="29" t="s">
        <v>10</v>
      </c>
      <c r="L4" s="29" t="s">
        <v>11</v>
      </c>
      <c r="M4" s="29" t="s">
        <v>12</v>
      </c>
      <c r="N4" s="31" t="s">
        <v>13</v>
      </c>
    </row>
    <row r="5" spans="1:23" s="8" customFormat="1" ht="28.5" customHeight="1">
      <c r="A5" s="9" t="s">
        <v>1</v>
      </c>
      <c r="B5" s="32" t="s">
        <v>70</v>
      </c>
      <c r="C5" s="29"/>
      <c r="D5" s="29"/>
      <c r="E5" s="29"/>
      <c r="F5" s="30"/>
      <c r="G5" s="29"/>
      <c r="H5" s="30"/>
      <c r="I5" s="29"/>
      <c r="J5" s="29"/>
      <c r="K5" s="29"/>
      <c r="L5" s="29"/>
      <c r="M5" s="29"/>
      <c r="N5" s="31"/>
    </row>
    <row r="6" spans="1:23" s="8" customFormat="1" ht="28.5" customHeight="1">
      <c r="A6" s="9" t="s">
        <v>41</v>
      </c>
      <c r="B6" s="33" t="s">
        <v>14</v>
      </c>
      <c r="C6" s="29" t="s">
        <v>15</v>
      </c>
      <c r="D6" s="34">
        <f>D7+D28</f>
        <v>40037</v>
      </c>
      <c r="E6" s="34">
        <v>101968</v>
      </c>
      <c r="F6" s="34">
        <f>F7+F28</f>
        <v>101968</v>
      </c>
      <c r="G6" s="34">
        <f>G7+G28</f>
        <v>26596</v>
      </c>
      <c r="H6" s="34">
        <f>H7+H28</f>
        <v>99944</v>
      </c>
      <c r="I6" s="34">
        <f>F6-H6</f>
        <v>2024</v>
      </c>
      <c r="J6" s="35">
        <f>IF(ISERROR(I6/H6),"",I6/H6)</f>
        <v>2.0251340750820461E-2</v>
      </c>
      <c r="K6" s="34">
        <f>K7+K28</f>
        <v>2242188</v>
      </c>
      <c r="L6" s="34">
        <f>L7+L28</f>
        <v>1806542</v>
      </c>
      <c r="M6" s="34">
        <f>K6-L6</f>
        <v>435646</v>
      </c>
      <c r="N6" s="35">
        <f>IF(ISERROR(M6/L6),"",M6/L6)</f>
        <v>0.24114911250333509</v>
      </c>
      <c r="O6" s="10"/>
      <c r="P6" s="10"/>
      <c r="Q6" s="10"/>
      <c r="R6" s="10"/>
      <c r="S6" s="10"/>
      <c r="T6" s="10"/>
      <c r="U6" s="10"/>
      <c r="V6" s="10"/>
      <c r="W6" s="10"/>
    </row>
    <row r="7" spans="1:23" ht="15.75" customHeight="1">
      <c r="A7" s="9" t="s">
        <v>42</v>
      </c>
      <c r="B7" s="36" t="s">
        <v>16</v>
      </c>
      <c r="C7" s="29" t="s">
        <v>15</v>
      </c>
      <c r="D7" s="34">
        <f>D10+D19</f>
        <v>27522</v>
      </c>
      <c r="E7" s="34">
        <v>73044</v>
      </c>
      <c r="F7" s="34">
        <f>F10+F19</f>
        <v>73044</v>
      </c>
      <c r="G7" s="34">
        <f>G10+G19</f>
        <v>15341</v>
      </c>
      <c r="H7" s="34">
        <f>H10+H19</f>
        <v>64363</v>
      </c>
      <c r="I7" s="34">
        <f>F7-H7</f>
        <v>8681</v>
      </c>
      <c r="J7" s="35">
        <f>IF(ISERROR(I7/H7),"",I7/H7)</f>
        <v>0.13487562730139988</v>
      </c>
      <c r="K7" s="34">
        <f>K10+K19</f>
        <v>1203227</v>
      </c>
      <c r="L7" s="34">
        <f>L10+L19</f>
        <v>900787</v>
      </c>
      <c r="M7" s="34">
        <f>K7-L7</f>
        <v>302440</v>
      </c>
      <c r="N7" s="35">
        <f>IF(ISERROR(M7/L7),"",M7/L7)</f>
        <v>0.33575084897983654</v>
      </c>
    </row>
    <row r="8" spans="1:23" ht="15.75" customHeight="1">
      <c r="A8" s="9" t="s">
        <v>43</v>
      </c>
      <c r="B8" s="37" t="s">
        <v>17</v>
      </c>
      <c r="C8" s="29" t="s">
        <v>15</v>
      </c>
      <c r="D8" s="34">
        <v>26652</v>
      </c>
      <c r="E8" s="34">
        <v>70500</v>
      </c>
      <c r="F8" s="34">
        <v>70500</v>
      </c>
      <c r="G8" s="34">
        <v>14866</v>
      </c>
      <c r="H8" s="34">
        <v>61964</v>
      </c>
      <c r="I8" s="34">
        <f>F8-H8</f>
        <v>8536</v>
      </c>
      <c r="J8" s="35">
        <f>IF(ISERROR(I8/H8),"",I8/H8)</f>
        <v>0.13775740752695112</v>
      </c>
      <c r="K8" s="34">
        <v>1136631</v>
      </c>
      <c r="L8" s="34">
        <v>842346</v>
      </c>
      <c r="M8" s="34">
        <f>K8-L8</f>
        <v>294285</v>
      </c>
      <c r="N8" s="35">
        <f>IF(ISERROR(M8/L8),"",M8/L8)</f>
        <v>0.34936356319137268</v>
      </c>
    </row>
    <row r="9" spans="1:23" ht="15.75" customHeight="1">
      <c r="A9" s="9" t="s">
        <v>44</v>
      </c>
      <c r="B9" s="38" t="s">
        <v>18</v>
      </c>
      <c r="C9" s="29"/>
      <c r="D9" s="29"/>
      <c r="E9" s="29"/>
      <c r="F9" s="30"/>
      <c r="G9" s="29"/>
      <c r="H9" s="30"/>
      <c r="I9" s="29"/>
      <c r="J9" s="29"/>
      <c r="K9" s="29"/>
      <c r="L9" s="29"/>
      <c r="M9" s="29"/>
      <c r="N9" s="31"/>
    </row>
    <row r="10" spans="1:23" ht="15.75" customHeight="1">
      <c r="A10" s="9" t="s">
        <v>45</v>
      </c>
      <c r="B10" s="37" t="s">
        <v>19</v>
      </c>
      <c r="C10" s="29" t="s">
        <v>15</v>
      </c>
      <c r="D10" s="39">
        <v>27185</v>
      </c>
      <c r="E10" s="39">
        <v>71909</v>
      </c>
      <c r="F10" s="39">
        <v>71909</v>
      </c>
      <c r="G10" s="34">
        <v>15122</v>
      </c>
      <c r="H10" s="34">
        <v>63431</v>
      </c>
      <c r="I10" s="34">
        <f t="shared" ref="I10:I17" si="0">F10-H10</f>
        <v>8478</v>
      </c>
      <c r="J10" s="35">
        <f t="shared" ref="J10:J17" si="1">IF(ISERROR(I10/H10),"",I10/H10)</f>
        <v>0.13365704466270437</v>
      </c>
      <c r="K10" s="39">
        <v>1164757</v>
      </c>
      <c r="L10" s="34">
        <v>865936</v>
      </c>
      <c r="M10" s="34">
        <f t="shared" ref="M10:M17" si="2">K10-L10</f>
        <v>298821</v>
      </c>
      <c r="N10" s="35">
        <f t="shared" ref="N10:N17" si="3">IF(ISERROR(M10/L10),"",M10/L10)</f>
        <v>0.34508439422774895</v>
      </c>
    </row>
    <row r="11" spans="1:23" ht="15.75" customHeight="1">
      <c r="A11" s="9" t="s">
        <v>46</v>
      </c>
      <c r="B11" s="37" t="s">
        <v>20</v>
      </c>
      <c r="C11" s="29" t="s">
        <v>15</v>
      </c>
      <c r="D11" s="39">
        <v>26376</v>
      </c>
      <c r="E11" s="39">
        <v>69571</v>
      </c>
      <c r="F11" s="39">
        <v>69571</v>
      </c>
      <c r="G11" s="34">
        <v>14691</v>
      </c>
      <c r="H11" s="34">
        <v>61271</v>
      </c>
      <c r="I11" s="34">
        <f t="shared" si="0"/>
        <v>8300</v>
      </c>
      <c r="J11" s="35">
        <f t="shared" si="1"/>
        <v>0.13546375936413638</v>
      </c>
      <c r="K11" s="39">
        <v>1107407</v>
      </c>
      <c r="L11" s="34">
        <v>816292</v>
      </c>
      <c r="M11" s="34">
        <f t="shared" si="2"/>
        <v>291115</v>
      </c>
      <c r="N11" s="35">
        <f t="shared" si="3"/>
        <v>0.35663096048962872</v>
      </c>
    </row>
    <row r="12" spans="1:23" ht="15.75" customHeight="1">
      <c r="A12" s="9" t="s">
        <v>47</v>
      </c>
      <c r="B12" s="37" t="s">
        <v>21</v>
      </c>
      <c r="C12" s="29" t="s">
        <v>22</v>
      </c>
      <c r="D12" s="39">
        <v>28067261</v>
      </c>
      <c r="E12" s="39">
        <v>84623242</v>
      </c>
      <c r="F12" s="39">
        <v>84623242</v>
      </c>
      <c r="G12" s="34">
        <v>9023760</v>
      </c>
      <c r="H12" s="34">
        <v>43272868</v>
      </c>
      <c r="I12" s="34">
        <f t="shared" si="0"/>
        <v>41350374</v>
      </c>
      <c r="J12" s="35">
        <f t="shared" si="1"/>
        <v>0.9555727621289164</v>
      </c>
      <c r="K12" s="39">
        <v>961254275</v>
      </c>
      <c r="L12" s="34">
        <v>552454369</v>
      </c>
      <c r="M12" s="34">
        <f t="shared" si="2"/>
        <v>408799906</v>
      </c>
      <c r="N12" s="35">
        <f t="shared" si="3"/>
        <v>0.73997044631934117</v>
      </c>
    </row>
    <row r="13" spans="1:23" ht="15.75" customHeight="1">
      <c r="A13" s="9" t="s">
        <v>48</v>
      </c>
      <c r="B13" s="37" t="s">
        <v>23</v>
      </c>
      <c r="C13" s="29" t="s">
        <v>15</v>
      </c>
      <c r="D13" s="39">
        <v>27182</v>
      </c>
      <c r="E13" s="39">
        <v>71897</v>
      </c>
      <c r="F13" s="39">
        <v>71897</v>
      </c>
      <c r="G13" s="34">
        <v>15115</v>
      </c>
      <c r="H13" s="34">
        <v>63418</v>
      </c>
      <c r="I13" s="34">
        <f t="shared" si="0"/>
        <v>8479</v>
      </c>
      <c r="J13" s="35">
        <f t="shared" si="1"/>
        <v>0.13370021129647733</v>
      </c>
      <c r="K13" s="39">
        <v>1156941</v>
      </c>
      <c r="L13" s="34">
        <v>857838</v>
      </c>
      <c r="M13" s="34">
        <f t="shared" si="2"/>
        <v>299103</v>
      </c>
      <c r="N13" s="35">
        <f t="shared" si="3"/>
        <v>0.3486707280395599</v>
      </c>
    </row>
    <row r="14" spans="1:23" ht="15.75" customHeight="1">
      <c r="A14" s="9" t="s">
        <v>49</v>
      </c>
      <c r="B14" s="37" t="s">
        <v>24</v>
      </c>
      <c r="C14" s="29" t="s">
        <v>15</v>
      </c>
      <c r="D14" s="39">
        <v>26376</v>
      </c>
      <c r="E14" s="39">
        <v>69568</v>
      </c>
      <c r="F14" s="39">
        <v>69568</v>
      </c>
      <c r="G14" s="34">
        <v>14690</v>
      </c>
      <c r="H14" s="34">
        <v>61269</v>
      </c>
      <c r="I14" s="34">
        <f t="shared" si="0"/>
        <v>8299</v>
      </c>
      <c r="J14" s="35">
        <f t="shared" si="1"/>
        <v>0.13545185983123603</v>
      </c>
      <c r="K14" s="39">
        <v>1103962</v>
      </c>
      <c r="L14" s="34">
        <v>812724</v>
      </c>
      <c r="M14" s="34">
        <f t="shared" si="2"/>
        <v>291238</v>
      </c>
      <c r="N14" s="35">
        <f t="shared" si="3"/>
        <v>0.35834797545046043</v>
      </c>
    </row>
    <row r="15" spans="1:23" ht="15.75" customHeight="1">
      <c r="A15" s="9" t="s">
        <v>50</v>
      </c>
      <c r="B15" s="37" t="s">
        <v>21</v>
      </c>
      <c r="C15" s="29" t="s">
        <v>22</v>
      </c>
      <c r="D15" s="39">
        <v>28067261</v>
      </c>
      <c r="E15" s="39">
        <v>84622592</v>
      </c>
      <c r="F15" s="39">
        <v>84622592</v>
      </c>
      <c r="G15" s="34">
        <v>9022760</v>
      </c>
      <c r="H15" s="34">
        <v>43171868</v>
      </c>
      <c r="I15" s="34">
        <f t="shared" si="0"/>
        <v>41450724</v>
      </c>
      <c r="J15" s="35">
        <f t="shared" si="1"/>
        <v>0.9601327419976361</v>
      </c>
      <c r="K15" s="39">
        <v>950661160</v>
      </c>
      <c r="L15" s="34">
        <v>541713625</v>
      </c>
      <c r="M15" s="34">
        <f t="shared" si="2"/>
        <v>408947535</v>
      </c>
      <c r="N15" s="35">
        <f t="shared" si="3"/>
        <v>0.75491461932492465</v>
      </c>
    </row>
    <row r="16" spans="1:23" ht="15.75" customHeight="1">
      <c r="A16" s="9" t="s">
        <v>51</v>
      </c>
      <c r="B16" s="37" t="s">
        <v>25</v>
      </c>
      <c r="C16" s="29" t="s">
        <v>15</v>
      </c>
      <c r="D16" s="39">
        <v>992</v>
      </c>
      <c r="E16" s="39">
        <v>3322</v>
      </c>
      <c r="F16" s="39">
        <v>3322</v>
      </c>
      <c r="G16" s="34">
        <v>625</v>
      </c>
      <c r="H16" s="34">
        <v>2111</v>
      </c>
      <c r="I16" s="34">
        <f t="shared" si="0"/>
        <v>1211</v>
      </c>
      <c r="J16" s="35">
        <f t="shared" si="1"/>
        <v>0.57366177167219323</v>
      </c>
      <c r="K16" s="39">
        <v>72191</v>
      </c>
      <c r="L16" s="34">
        <v>60921</v>
      </c>
      <c r="M16" s="34">
        <f t="shared" si="2"/>
        <v>11270</v>
      </c>
      <c r="N16" s="35">
        <f t="shared" si="3"/>
        <v>0.1849936803401126</v>
      </c>
    </row>
    <row r="17" spans="1:15" ht="15.75" customHeight="1">
      <c r="A17" s="9" t="s">
        <v>52</v>
      </c>
      <c r="B17" s="37" t="s">
        <v>26</v>
      </c>
      <c r="C17" s="29" t="s">
        <v>15</v>
      </c>
      <c r="D17" s="39">
        <v>65</v>
      </c>
      <c r="E17" s="39">
        <v>141</v>
      </c>
      <c r="F17" s="39">
        <v>141</v>
      </c>
      <c r="G17" s="34">
        <v>47</v>
      </c>
      <c r="H17" s="34">
        <v>151</v>
      </c>
      <c r="I17" s="34">
        <f t="shared" si="0"/>
        <v>-10</v>
      </c>
      <c r="J17" s="35">
        <f t="shared" si="1"/>
        <v>-6.6225165562913912E-2</v>
      </c>
      <c r="K17" s="39">
        <v>178635</v>
      </c>
      <c r="L17" s="34">
        <v>179625</v>
      </c>
      <c r="M17" s="34">
        <f t="shared" si="2"/>
        <v>-990</v>
      </c>
      <c r="N17" s="35">
        <f t="shared" si="3"/>
        <v>-5.5114822546972857E-3</v>
      </c>
    </row>
    <row r="18" spans="1:15" ht="15.75" customHeight="1">
      <c r="A18" s="9" t="s">
        <v>53</v>
      </c>
      <c r="B18" s="38" t="s">
        <v>27</v>
      </c>
      <c r="C18" s="29"/>
      <c r="D18" s="29"/>
      <c r="E18" s="29"/>
      <c r="F18" s="30"/>
      <c r="G18" s="29"/>
      <c r="H18" s="30"/>
      <c r="I18" s="29"/>
      <c r="J18" s="29"/>
      <c r="K18" s="29"/>
      <c r="L18" s="29"/>
      <c r="M18" s="29"/>
      <c r="N18" s="31"/>
    </row>
    <row r="19" spans="1:15" ht="15.75" customHeight="1">
      <c r="A19" s="9" t="s">
        <v>54</v>
      </c>
      <c r="B19" s="37" t="s">
        <v>19</v>
      </c>
      <c r="C19" s="29" t="s">
        <v>15</v>
      </c>
      <c r="D19" s="39">
        <v>337</v>
      </c>
      <c r="E19" s="39">
        <v>1135</v>
      </c>
      <c r="F19" s="39">
        <v>1135</v>
      </c>
      <c r="G19" s="34">
        <v>219</v>
      </c>
      <c r="H19" s="34">
        <v>932</v>
      </c>
      <c r="I19" s="34">
        <f t="shared" ref="I19:I26" si="4">F19-H19</f>
        <v>203</v>
      </c>
      <c r="J19" s="35">
        <f t="shared" ref="J19:J26" si="5">IF(ISERROR(I19/H19),"",I19/H19)</f>
        <v>0.21781115879828325</v>
      </c>
      <c r="K19" s="39">
        <v>38470</v>
      </c>
      <c r="L19" s="34">
        <v>34851</v>
      </c>
      <c r="M19" s="34">
        <f t="shared" ref="M19:M26" si="6">K19-L19</f>
        <v>3619</v>
      </c>
      <c r="N19" s="35">
        <f t="shared" ref="N19:N26" si="7">IF(ISERROR(M19/L19),"",M19/L19)</f>
        <v>0.1038420705288227</v>
      </c>
    </row>
    <row r="20" spans="1:15" ht="15.75" customHeight="1">
      <c r="A20" s="9" t="s">
        <v>55</v>
      </c>
      <c r="B20" s="37" t="s">
        <v>28</v>
      </c>
      <c r="C20" s="29" t="s">
        <v>15</v>
      </c>
      <c r="D20" s="39">
        <v>276</v>
      </c>
      <c r="E20" s="39">
        <v>929</v>
      </c>
      <c r="F20" s="39">
        <v>929</v>
      </c>
      <c r="G20" s="34">
        <v>175</v>
      </c>
      <c r="H20" s="34">
        <v>693</v>
      </c>
      <c r="I20" s="34">
        <f t="shared" si="4"/>
        <v>236</v>
      </c>
      <c r="J20" s="35">
        <f t="shared" si="5"/>
        <v>0.34054834054834054</v>
      </c>
      <c r="K20" s="39">
        <v>29224</v>
      </c>
      <c r="L20" s="34">
        <v>26054</v>
      </c>
      <c r="M20" s="34">
        <f t="shared" si="6"/>
        <v>3170</v>
      </c>
      <c r="N20" s="35">
        <f t="shared" si="7"/>
        <v>0.12167037690949566</v>
      </c>
    </row>
    <row r="21" spans="1:15" ht="15.75" customHeight="1">
      <c r="A21" s="9" t="s">
        <v>56</v>
      </c>
      <c r="B21" s="37" t="s">
        <v>29</v>
      </c>
      <c r="C21" s="29" t="s">
        <v>15</v>
      </c>
      <c r="D21" s="39">
        <v>61</v>
      </c>
      <c r="E21" s="39">
        <v>206</v>
      </c>
      <c r="F21" s="39">
        <v>206</v>
      </c>
      <c r="G21" s="34">
        <v>44</v>
      </c>
      <c r="H21" s="34">
        <v>239</v>
      </c>
      <c r="I21" s="34">
        <f t="shared" si="4"/>
        <v>-33</v>
      </c>
      <c r="J21" s="35">
        <f t="shared" si="5"/>
        <v>-0.13807531380753138</v>
      </c>
      <c r="K21" s="39">
        <v>9246</v>
      </c>
      <c r="L21" s="34">
        <v>8797</v>
      </c>
      <c r="M21" s="34">
        <f t="shared" si="6"/>
        <v>449</v>
      </c>
      <c r="N21" s="35">
        <f t="shared" si="7"/>
        <v>5.1040127316130501E-2</v>
      </c>
    </row>
    <row r="22" spans="1:15" ht="15.75" customHeight="1">
      <c r="A22" s="9" t="s">
        <v>57</v>
      </c>
      <c r="B22" s="37" t="s">
        <v>30</v>
      </c>
      <c r="C22" s="29" t="s">
        <v>31</v>
      </c>
      <c r="D22" s="39">
        <v>489448</v>
      </c>
      <c r="E22" s="39">
        <v>1178647</v>
      </c>
      <c r="F22" s="39">
        <v>1178647</v>
      </c>
      <c r="G22" s="34">
        <v>106334</v>
      </c>
      <c r="H22" s="34">
        <v>387998</v>
      </c>
      <c r="I22" s="34">
        <f t="shared" si="4"/>
        <v>790649</v>
      </c>
      <c r="J22" s="35">
        <f t="shared" si="5"/>
        <v>2.0377656585858688</v>
      </c>
      <c r="K22" s="39">
        <v>18339965</v>
      </c>
      <c r="L22" s="34">
        <v>14355429</v>
      </c>
      <c r="M22" s="34">
        <f t="shared" si="6"/>
        <v>3984536</v>
      </c>
      <c r="N22" s="35">
        <f t="shared" si="7"/>
        <v>0.27756300421255264</v>
      </c>
    </row>
    <row r="23" spans="1:15" ht="15.75" customHeight="1">
      <c r="A23" s="9" t="s">
        <v>58</v>
      </c>
      <c r="B23" s="37" t="s">
        <v>21</v>
      </c>
      <c r="C23" s="29" t="s">
        <v>31</v>
      </c>
      <c r="D23" s="39">
        <v>391967</v>
      </c>
      <c r="E23" s="39">
        <v>1123693</v>
      </c>
      <c r="F23" s="39">
        <v>1123693</v>
      </c>
      <c r="G23" s="34">
        <v>101656</v>
      </c>
      <c r="H23" s="34">
        <v>414164</v>
      </c>
      <c r="I23" s="34">
        <f t="shared" si="4"/>
        <v>709529</v>
      </c>
      <c r="J23" s="35">
        <f t="shared" si="5"/>
        <v>1.7131595213490307</v>
      </c>
      <c r="K23" s="39">
        <v>12311433</v>
      </c>
      <c r="L23" s="34">
        <v>8831522</v>
      </c>
      <c r="M23" s="34">
        <f t="shared" si="6"/>
        <v>3479911</v>
      </c>
      <c r="N23" s="35">
        <f t="shared" si="7"/>
        <v>0.39403298774548712</v>
      </c>
    </row>
    <row r="24" spans="1:15" ht="15.75" customHeight="1">
      <c r="A24" s="9" t="s">
        <v>59</v>
      </c>
      <c r="B24" s="37" t="s">
        <v>32</v>
      </c>
      <c r="C24" s="29" t="s">
        <v>31</v>
      </c>
      <c r="D24" s="39">
        <v>237691</v>
      </c>
      <c r="E24" s="39">
        <v>731035</v>
      </c>
      <c r="F24" s="39">
        <v>731035</v>
      </c>
      <c r="G24" s="34">
        <v>38893</v>
      </c>
      <c r="H24" s="34">
        <v>230805</v>
      </c>
      <c r="I24" s="34">
        <f t="shared" si="4"/>
        <v>500230</v>
      </c>
      <c r="J24" s="35">
        <f t="shared" si="5"/>
        <v>2.1673273975867073</v>
      </c>
      <c r="K24" s="39">
        <v>8565402</v>
      </c>
      <c r="L24" s="34">
        <v>6349793</v>
      </c>
      <c r="M24" s="34">
        <f t="shared" si="6"/>
        <v>2215609</v>
      </c>
      <c r="N24" s="35">
        <f t="shared" si="7"/>
        <v>0.3489261775935058</v>
      </c>
    </row>
    <row r="25" spans="1:15" ht="15.75" customHeight="1">
      <c r="A25" s="9" t="s">
        <v>60</v>
      </c>
      <c r="B25" s="37" t="s">
        <v>25</v>
      </c>
      <c r="C25" s="29" t="s">
        <v>15</v>
      </c>
      <c r="D25" s="39">
        <v>107</v>
      </c>
      <c r="E25" s="39">
        <v>253</v>
      </c>
      <c r="F25" s="39">
        <v>253</v>
      </c>
      <c r="G25" s="34">
        <v>67</v>
      </c>
      <c r="H25" s="34">
        <v>271</v>
      </c>
      <c r="I25" s="34">
        <f t="shared" si="4"/>
        <v>-18</v>
      </c>
      <c r="J25" s="35">
        <f t="shared" si="5"/>
        <v>-6.6420664206642069E-2</v>
      </c>
      <c r="K25" s="39">
        <v>14043</v>
      </c>
      <c r="L25" s="34">
        <v>12906</v>
      </c>
      <c r="M25" s="34">
        <f t="shared" si="6"/>
        <v>1137</v>
      </c>
      <c r="N25" s="35">
        <f t="shared" si="7"/>
        <v>8.8098558809855884E-2</v>
      </c>
    </row>
    <row r="26" spans="1:15" ht="15.75" customHeight="1">
      <c r="A26" s="9" t="s">
        <v>61</v>
      </c>
      <c r="B26" s="37" t="s">
        <v>26</v>
      </c>
      <c r="C26" s="29" t="s">
        <v>15</v>
      </c>
      <c r="D26" s="39">
        <v>2</v>
      </c>
      <c r="E26" s="39">
        <v>7</v>
      </c>
      <c r="F26" s="39">
        <v>7</v>
      </c>
      <c r="G26" s="34">
        <v>2</v>
      </c>
      <c r="H26" s="34">
        <v>7</v>
      </c>
      <c r="I26" s="34">
        <f t="shared" si="4"/>
        <v>0</v>
      </c>
      <c r="J26" s="35">
        <f t="shared" si="5"/>
        <v>0</v>
      </c>
      <c r="K26" s="39">
        <v>24206</v>
      </c>
      <c r="L26" s="34">
        <v>24282</v>
      </c>
      <c r="M26" s="34">
        <f t="shared" si="6"/>
        <v>-76</v>
      </c>
      <c r="N26" s="35">
        <f t="shared" si="7"/>
        <v>-3.1298904538341159E-3</v>
      </c>
    </row>
    <row r="27" spans="1:15" ht="15.75" customHeight="1">
      <c r="A27" s="9" t="s">
        <v>62</v>
      </c>
      <c r="B27" s="33" t="s">
        <v>33</v>
      </c>
      <c r="C27" s="29"/>
      <c r="D27" s="29"/>
      <c r="E27" s="29"/>
      <c r="F27" s="30"/>
      <c r="G27" s="29"/>
      <c r="H27" s="30"/>
      <c r="I27" s="29"/>
      <c r="J27" s="29"/>
      <c r="K27" s="29"/>
      <c r="L27" s="29"/>
      <c r="M27" s="29"/>
      <c r="N27" s="31"/>
    </row>
    <row r="28" spans="1:15" ht="15.75" customHeight="1">
      <c r="A28" s="9" t="s">
        <v>63</v>
      </c>
      <c r="B28" s="37" t="s">
        <v>19</v>
      </c>
      <c r="C28" s="29" t="s">
        <v>15</v>
      </c>
      <c r="D28" s="39">
        <v>12515</v>
      </c>
      <c r="E28" s="39">
        <v>28924</v>
      </c>
      <c r="F28" s="39">
        <v>28924</v>
      </c>
      <c r="G28" s="34">
        <v>11255</v>
      </c>
      <c r="H28" s="34">
        <v>35581</v>
      </c>
      <c r="I28" s="34">
        <f t="shared" ref="I28:I33" si="8">F28-H28</f>
        <v>-6657</v>
      </c>
      <c r="J28" s="35">
        <f t="shared" ref="J28:J33" si="9">IF(ISERROR(I28/H28),"",I28/H28)</f>
        <v>-0.18709423568758607</v>
      </c>
      <c r="K28" s="39">
        <v>1038961</v>
      </c>
      <c r="L28" s="34">
        <v>905755</v>
      </c>
      <c r="M28" s="34">
        <f t="shared" ref="M28:M33" si="10">K28-L28</f>
        <v>133206</v>
      </c>
      <c r="N28" s="35">
        <f t="shared" ref="N28:N33" si="11">IF(ISERROR(M28/L28),"",M28/L28)</f>
        <v>0.14706625963974806</v>
      </c>
    </row>
    <row r="29" spans="1:15" ht="15.75" customHeight="1">
      <c r="A29" s="9" t="s">
        <v>64</v>
      </c>
      <c r="B29" s="37" t="s">
        <v>34</v>
      </c>
      <c r="C29" s="29" t="s">
        <v>22</v>
      </c>
      <c r="D29" s="39">
        <v>106853</v>
      </c>
      <c r="E29" s="39">
        <v>248852</v>
      </c>
      <c r="F29" s="39">
        <v>248852</v>
      </c>
      <c r="G29" s="34">
        <v>89382</v>
      </c>
      <c r="H29" s="34">
        <v>276232</v>
      </c>
      <c r="I29" s="34">
        <f t="shared" si="8"/>
        <v>-27380</v>
      </c>
      <c r="J29" s="35">
        <f t="shared" si="9"/>
        <v>-9.9119580642358596E-2</v>
      </c>
      <c r="K29" s="39">
        <v>4502869</v>
      </c>
      <c r="L29" s="34">
        <v>3344966</v>
      </c>
      <c r="M29" s="34">
        <f t="shared" si="10"/>
        <v>1157903</v>
      </c>
      <c r="N29" s="35">
        <f t="shared" si="11"/>
        <v>0.34616286084821191</v>
      </c>
    </row>
    <row r="30" spans="1:15" ht="15.75" customHeight="1">
      <c r="A30" s="9" t="s">
        <v>65</v>
      </c>
      <c r="B30" s="37" t="s">
        <v>35</v>
      </c>
      <c r="C30" s="29" t="s">
        <v>15</v>
      </c>
      <c r="D30" s="39">
        <v>2529</v>
      </c>
      <c r="E30" s="39">
        <v>5805</v>
      </c>
      <c r="F30" s="39">
        <v>5805</v>
      </c>
      <c r="G30" s="34">
        <v>42921</v>
      </c>
      <c r="H30" s="34">
        <v>121620</v>
      </c>
      <c r="I30" s="34">
        <f t="shared" si="8"/>
        <v>-115815</v>
      </c>
      <c r="J30" s="35">
        <f t="shared" si="9"/>
        <v>-0.95226936359151459</v>
      </c>
      <c r="K30" s="39">
        <v>399326</v>
      </c>
      <c r="L30" s="34">
        <v>2097828</v>
      </c>
      <c r="M30" s="34">
        <f t="shared" si="10"/>
        <v>-1698502</v>
      </c>
      <c r="N30" s="35">
        <f t="shared" si="11"/>
        <v>-0.80964788342990945</v>
      </c>
    </row>
    <row r="31" spans="1:15" ht="15.75" customHeight="1">
      <c r="A31" s="9" t="s">
        <v>66</v>
      </c>
      <c r="B31" s="37" t="s">
        <v>36</v>
      </c>
      <c r="C31" s="29" t="s">
        <v>15</v>
      </c>
      <c r="D31" s="39">
        <v>0</v>
      </c>
      <c r="E31" s="39">
        <v>0</v>
      </c>
      <c r="F31" s="39">
        <v>0</v>
      </c>
      <c r="G31" s="34">
        <v>1445</v>
      </c>
      <c r="H31" s="34">
        <v>5404</v>
      </c>
      <c r="I31" s="34">
        <f t="shared" si="8"/>
        <v>-5404</v>
      </c>
      <c r="J31" s="35">
        <f t="shared" si="9"/>
        <v>-1</v>
      </c>
      <c r="K31" s="39">
        <v>253521</v>
      </c>
      <c r="L31" s="34">
        <v>374218</v>
      </c>
      <c r="M31" s="34">
        <f t="shared" si="10"/>
        <v>-120697</v>
      </c>
      <c r="N31" s="35">
        <f t="shared" si="11"/>
        <v>-0.32253125183716441</v>
      </c>
    </row>
    <row r="32" spans="1:15" ht="15" customHeight="1">
      <c r="A32" s="9" t="s">
        <v>67</v>
      </c>
      <c r="B32" s="36" t="s">
        <v>37</v>
      </c>
      <c r="C32" s="29" t="s">
        <v>15</v>
      </c>
      <c r="D32" s="39">
        <v>13</v>
      </c>
      <c r="E32" s="39">
        <v>29</v>
      </c>
      <c r="F32" s="39">
        <v>29</v>
      </c>
      <c r="G32" s="34">
        <v>8</v>
      </c>
      <c r="H32" s="34">
        <v>30</v>
      </c>
      <c r="I32" s="34">
        <f t="shared" si="8"/>
        <v>-1</v>
      </c>
      <c r="J32" s="35">
        <f t="shared" si="9"/>
        <v>-3.3333333333333333E-2</v>
      </c>
      <c r="K32" s="39">
        <v>5488</v>
      </c>
      <c r="L32" s="34">
        <v>5538</v>
      </c>
      <c r="M32" s="34">
        <f t="shared" si="10"/>
        <v>-50</v>
      </c>
      <c r="N32" s="35">
        <f t="shared" si="11"/>
        <v>-9.0285301552907194E-3</v>
      </c>
      <c r="O32" s="11"/>
    </row>
    <row r="33" spans="1:15" ht="15" customHeight="1">
      <c r="A33" s="9" t="s">
        <v>68</v>
      </c>
      <c r="B33" s="36" t="s">
        <v>38</v>
      </c>
      <c r="C33" s="29" t="s">
        <v>15</v>
      </c>
      <c r="D33" s="39">
        <v>0</v>
      </c>
      <c r="E33" s="39">
        <v>1</v>
      </c>
      <c r="F33" s="39">
        <v>1</v>
      </c>
      <c r="G33" s="34">
        <v>1</v>
      </c>
      <c r="H33" s="34">
        <v>2</v>
      </c>
      <c r="I33" s="34">
        <f t="shared" si="8"/>
        <v>-1</v>
      </c>
      <c r="J33" s="35">
        <f t="shared" si="9"/>
        <v>-0.5</v>
      </c>
      <c r="K33" s="39">
        <v>56</v>
      </c>
      <c r="L33" s="34">
        <v>54</v>
      </c>
      <c r="M33" s="34">
        <f t="shared" si="10"/>
        <v>2</v>
      </c>
      <c r="N33" s="35">
        <f t="shared" si="11"/>
        <v>3.7037037037037035E-2</v>
      </c>
      <c r="O33" s="11"/>
    </row>
    <row r="34" spans="1:15" ht="15" customHeight="1">
      <c r="A34" s="12" t="s">
        <v>39</v>
      </c>
      <c r="B34" s="12" t="s">
        <v>39</v>
      </c>
      <c r="C34" s="13"/>
      <c r="D34" s="2"/>
      <c r="E34" s="2"/>
      <c r="F34" s="2"/>
      <c r="G34" s="2"/>
      <c r="H34" s="2"/>
      <c r="I34" s="14"/>
      <c r="J34" s="3"/>
      <c r="K34" s="2"/>
      <c r="L34" s="2"/>
      <c r="M34" s="14"/>
      <c r="N34" s="15"/>
    </row>
    <row r="35" spans="1:15" ht="14.25" customHeight="1">
      <c r="A35" s="16"/>
      <c r="B35" s="16"/>
    </row>
  </sheetData>
  <mergeCells count="7">
    <mergeCell ref="B1:N1"/>
    <mergeCell ref="A3:A4"/>
    <mergeCell ref="B3:B4"/>
    <mergeCell ref="C3:C4"/>
    <mergeCell ref="D3:F3"/>
    <mergeCell ref="G3:H3"/>
    <mergeCell ref="K3:N3"/>
  </mergeCells>
  <phoneticPr fontId="2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2014-03-17T02:49:32Z</cp:lastPrinted>
  <dcterms:created xsi:type="dcterms:W3CDTF">2000-10-19T03:20:14Z</dcterms:created>
  <dcterms:modified xsi:type="dcterms:W3CDTF">2017-01-04T08:29:46Z</dcterms:modified>
</cp:coreProperties>
</file>