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25725"/>
</workbook>
</file>

<file path=xl/calcChain.xml><?xml version="1.0" encoding="utf-8"?>
<calcChain xmlns="http://schemas.openxmlformats.org/spreadsheetml/2006/main">
  <c r="M39" i="1"/>
  <c r="N39" s="1"/>
  <c r="F39"/>
  <c r="I39" s="1"/>
  <c r="J39" s="1"/>
  <c r="M38"/>
  <c r="N38" s="1"/>
  <c r="I38"/>
  <c r="J38" s="1"/>
  <c r="F38"/>
  <c r="N36"/>
  <c r="M36"/>
  <c r="F36"/>
  <c r="I36" s="1"/>
  <c r="J36" s="1"/>
  <c r="M35"/>
  <c r="N35" s="1"/>
  <c r="I35"/>
  <c r="J35" s="1"/>
  <c r="F35"/>
  <c r="N34"/>
  <c r="M34"/>
  <c r="F34"/>
  <c r="I34" s="1"/>
  <c r="J34" s="1"/>
  <c r="M33"/>
  <c r="N33" s="1"/>
  <c r="I33"/>
  <c r="J33" s="1"/>
  <c r="F33"/>
  <c r="N31"/>
  <c r="M31"/>
  <c r="F31"/>
  <c r="I31" s="1"/>
  <c r="J31" s="1"/>
  <c r="M30"/>
  <c r="N30" s="1"/>
  <c r="I30"/>
  <c r="J30" s="1"/>
  <c r="F30"/>
  <c r="N29"/>
  <c r="M29"/>
  <c r="F29"/>
  <c r="I29" s="1"/>
  <c r="J29" s="1"/>
  <c r="M28"/>
  <c r="N28" s="1"/>
  <c r="I28"/>
  <c r="J28" s="1"/>
  <c r="F28"/>
  <c r="N27"/>
  <c r="M27"/>
  <c r="F27"/>
  <c r="I27" s="1"/>
  <c r="J27" s="1"/>
  <c r="M26"/>
  <c r="N26" s="1"/>
  <c r="I26"/>
  <c r="J26" s="1"/>
  <c r="F26"/>
  <c r="N25"/>
  <c r="M25"/>
  <c r="F25"/>
  <c r="I25" s="1"/>
  <c r="J25" s="1"/>
  <c r="M24"/>
  <c r="N24" s="1"/>
  <c r="I24"/>
  <c r="J24" s="1"/>
  <c r="F24"/>
  <c r="N22"/>
  <c r="M22"/>
  <c r="F22"/>
  <c r="I22" s="1"/>
  <c r="J22" s="1"/>
  <c r="M21"/>
  <c r="N21" s="1"/>
  <c r="I21"/>
  <c r="J21" s="1"/>
  <c r="F21"/>
  <c r="N20"/>
  <c r="M20"/>
  <c r="F20"/>
  <c r="I20" s="1"/>
  <c r="J20" s="1"/>
  <c r="M19"/>
  <c r="N19" s="1"/>
  <c r="I19"/>
  <c r="J19" s="1"/>
  <c r="F19"/>
  <c r="N18"/>
  <c r="M18"/>
  <c r="F18"/>
  <c r="I18" s="1"/>
  <c r="J18" s="1"/>
  <c r="M17"/>
  <c r="N17" s="1"/>
  <c r="I17"/>
  <c r="J17" s="1"/>
  <c r="F17"/>
  <c r="N16"/>
  <c r="M16"/>
  <c r="F16"/>
  <c r="I16" s="1"/>
  <c r="J16" s="1"/>
  <c r="M15"/>
  <c r="N15" s="1"/>
  <c r="I15"/>
  <c r="J15" s="1"/>
  <c r="F15"/>
  <c r="N13"/>
  <c r="M13"/>
  <c r="F13"/>
  <c r="I13" s="1"/>
  <c r="J13" s="1"/>
  <c r="M12"/>
  <c r="N12" s="1"/>
  <c r="I12"/>
  <c r="J12" s="1"/>
  <c r="F12"/>
  <c r="N11"/>
  <c r="M11"/>
  <c r="F11"/>
  <c r="I11" s="1"/>
  <c r="J11" s="1"/>
  <c r="M9"/>
  <c r="N9" s="1"/>
  <c r="I9"/>
  <c r="J9" s="1"/>
  <c r="F9"/>
  <c r="L8"/>
  <c r="K8"/>
  <c r="M8" s="1"/>
  <c r="N8" s="1"/>
  <c r="H8"/>
  <c r="G8"/>
  <c r="F8"/>
  <c r="I8" s="1"/>
  <c r="J8" s="1"/>
  <c r="D8"/>
  <c r="L7"/>
  <c r="M7" s="1"/>
  <c r="N7" s="1"/>
  <c r="K7"/>
  <c r="H7"/>
  <c r="G7"/>
  <c r="F7"/>
  <c r="F6" s="1"/>
  <c r="I6" s="1"/>
  <c r="J6" s="1"/>
  <c r="D7"/>
  <c r="L6"/>
  <c r="K6"/>
  <c r="M6" s="1"/>
  <c r="N6" s="1"/>
  <c r="H6"/>
  <c r="G6"/>
  <c r="D6"/>
  <c r="I7" l="1"/>
  <c r="J7" s="1"/>
</calcChain>
</file>

<file path=xl/sharedStrings.xml><?xml version="1.0" encoding="utf-8"?>
<sst xmlns="http://schemas.openxmlformats.org/spreadsheetml/2006/main" count="131" uniqueCount="82">
  <si>
    <t>市场和质量监督管理统计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</si>
  <si>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</si>
  <si>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</si>
  <si>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</si>
  <si>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</si>
  <si>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</si>
  <si>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</si>
  <si>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</si>
  <si>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11月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</si>
  <si>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</si>
  <si>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</si>
  <si>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</si>
  <si>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</si>
  <si>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</si>
  <si>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</si>
  <si>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</si>
  <si>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</si>
  <si>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A001</t>
  </si>
  <si>
    <t>商事主体总数</t>
  </si>
  <si>
    <t>户</t>
  </si>
  <si>
    <t>A002</t>
  </si>
  <si>
    <t>（一）企业总数</t>
  </si>
  <si>
    <t>f8a2921a-08b5-4d6f-8fed-a771c17c4126</t>
  </si>
  <si>
    <t>其中：法人企业</t>
  </si>
  <si>
    <t>001898b9-03a7-4d9f-9055-e8700384d20a</t>
  </si>
  <si>
    <t>自贸区商事主体总数</t>
  </si>
  <si>
    <t>33e6a1d8-53ba-4626-b5fe-c7b6842c91de</t>
  </si>
  <si>
    <t xml:space="preserve">    其中</t>
  </si>
  <si>
    <t/>
  </si>
  <si>
    <t>b836e8d0-39a0-4431-8d27-4a02b981ffbf</t>
  </si>
  <si>
    <t>第一产业</t>
  </si>
  <si>
    <t>fc8102b0-0977-4b44-a4c5-9e9c6c17ee2a</t>
  </si>
  <si>
    <t>第二产业</t>
  </si>
  <si>
    <t>7cf73508-eda1-4dd3-a955-9428d384128a</t>
  </si>
  <si>
    <t>第三产业</t>
  </si>
  <si>
    <t>A005</t>
  </si>
  <si>
    <t xml:space="preserve">    1、内资企业（含私营）</t>
  </si>
  <si>
    <t>52b7453e-63d1-49f9-95c6-c113e5c30154</t>
  </si>
  <si>
    <t xml:space="preserve">       户数</t>
  </si>
  <si>
    <t>da250566-324f-45d1-81d2-04b1da3ae995</t>
  </si>
  <si>
    <t xml:space="preserve">       其中:法人企业</t>
  </si>
  <si>
    <t>9f97b05d-c3db-4f90-8401-3265b2547a91</t>
  </si>
  <si>
    <t xml:space="preserve">       注册资本</t>
  </si>
  <si>
    <t>万元</t>
  </si>
  <si>
    <t>082f7bb9-462e-4ec7-b3d2-051c27349c99</t>
  </si>
  <si>
    <t xml:space="preserve">       其中：私营企业</t>
  </si>
  <si>
    <t>0d795a9e-a2c1-4fc7-8c22-8d832b508417</t>
  </si>
  <si>
    <t xml:space="preserve">       私营法人企业</t>
  </si>
  <si>
    <t>2b96ca0b-4318-4a98-9042-14c8f49735c8</t>
  </si>
  <si>
    <t>50e0dec2-fc55-49df-8a00-38085b4e5729</t>
  </si>
  <si>
    <t xml:space="preserve">       注销企业户数</t>
  </si>
  <si>
    <t>999be2a0-0d5e-4e3b-8f39-c2d46f115b01</t>
  </si>
  <si>
    <t xml:space="preserve">       吊销企业户数</t>
  </si>
  <si>
    <t>A014</t>
  </si>
  <si>
    <t xml:space="preserve">    2、外资企业</t>
  </si>
  <si>
    <t>6783236a-7cdf-46e9-88e3-df488d82ad16</t>
  </si>
  <si>
    <t>23eb35b6-a335-424f-9318-1e60d0ee5796</t>
  </si>
  <si>
    <t xml:space="preserve">       其中：1.法人企业</t>
  </si>
  <si>
    <t>de329eed-2325-4d70-bba0-1447ac95355b</t>
  </si>
  <si>
    <t xml:space="preserve">       2.分支机构</t>
  </si>
  <si>
    <t>fd5aa36e-9fbc-4680-9f2a-c32117ead180</t>
  </si>
  <si>
    <t xml:space="preserve">       投资总额</t>
  </si>
  <si>
    <t>万美元</t>
  </si>
  <si>
    <t>ee790dac-f3d8-449c-b22d-cf445373d585</t>
  </si>
  <si>
    <t>c93a4757-0ccc-4811-a9ac-269ab2a7aa31</t>
  </si>
  <si>
    <t xml:space="preserve">       其中:外方认缴</t>
  </si>
  <si>
    <t>e631a89e-2f8b-4c7f-b3be-bc1498fc74e4</t>
  </si>
  <si>
    <t>7febf771-9c18-4ee3-85e9-912e8d48b273</t>
  </si>
  <si>
    <t>A023</t>
  </si>
  <si>
    <t>（二）个体工商户总数</t>
  </si>
  <si>
    <t>a829f235-a9b1-436f-8f53-2ef7e9c262b4</t>
  </si>
  <si>
    <t>26c13386-4fa2-4198-bf0a-25c10c0cdf41</t>
  </si>
  <si>
    <t xml:space="preserve">       资金数额</t>
  </si>
  <si>
    <t>0d1de3b0-02c7-4edf-957f-d25f07bc1c69</t>
  </si>
  <si>
    <t xml:space="preserve">       注销户数</t>
  </si>
  <si>
    <t>587fd913-a7bd-48ba-a6df-e17aad5ca3dc</t>
  </si>
  <si>
    <t xml:space="preserve">       吊销数</t>
  </si>
  <si>
    <t>A028</t>
  </si>
  <si>
    <t>常驻代表机构</t>
  </si>
  <si>
    <t>A029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</si>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</sst>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6">
    <numFmt numFmtId="180" formatCode="0.00_ ;[Red]\-0.00\ "/>
    <numFmt numFmtId="181" formatCode="0_);[Red]\(0\)"/>
    <numFmt numFmtId="182" formatCode="yyyy&quot;年&quot;m&quot;月&quot;;@"/>
    <numFmt numFmtId="183" formatCode="0.0%"/>
    <numFmt numFmtId="184" formatCode="0_ ;[Red]\-0\ "/>
    <numFmt numFmtId="185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9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9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81" fontId="30" fillId="0" borderId="0" xfId="0" applyNumberFormat="1" applyFont="1" applyFill="1" applyBorder="1" applyAlignment="1" applyProtection="1"/>
    <xf numFmtId="183" fontId="18" fillId="0" borderId="0" xfId="0" applyNumberFormat="1" applyFont="1" applyFill="1" applyBorder="1" applyAlignment="1" applyProtection="1"/>
    <xf numFmtId="180" fontId="31" fillId="33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80" fontId="19" fillId="33" borderId="0" xfId="0" applyNumberFormat="1" applyFont="1" applyFill="1" applyBorder="1" applyAlignment="1" applyProtection="1">
      <alignment vertical="center"/>
    </xf>
    <xf numFmtId="181" fontId="20" fillId="33" borderId="0" xfId="0" applyNumberFormat="1" applyFont="1" applyFill="1" applyBorder="1" applyAlignment="1" applyProtection="1">
      <alignment vertical="center"/>
    </xf>
    <xf numFmtId="180" fontId="19" fillId="33" borderId="0" xfId="0" applyNumberFormat="1" applyFont="1" applyFill="1" applyBorder="1" applyAlignment="1" applyProtection="1">
      <alignment horizontal="right" vertical="center"/>
    </xf>
    <xf numFmtId="182" fontId="32" fillId="33" borderId="0" xfId="0" applyNumberFormat="1" applyFont="1" applyFill="1" applyBorder="1" applyAlignment="1" applyProtection="1">
      <alignment vertical="center"/>
    </xf>
    <xf numFmtId="180" fontId="19" fillId="34" borderId="11" xfId="0" applyNumberFormat="1" applyFont="1" applyFill="1" applyBorder="1" applyAlignment="1" applyProtection="1">
      <alignment horizontal="center" vertical="center"/>
    </xf>
    <xf numFmtId="180" fontId="19" fillId="34" borderId="12" xfId="0" applyNumberFormat="1" applyFont="1" applyFill="1" applyBorder="1" applyAlignment="1" applyProtection="1">
      <alignment horizontal="center" vertical="center"/>
    </xf>
    <xf numFmtId="180" fontId="19" fillId="34" borderId="13" xfId="0" applyNumberFormat="1" applyFont="1" applyFill="1" applyBorder="1" applyAlignment="1" applyProtection="1">
      <alignment horizontal="center" vertical="center"/>
    </xf>
    <xf numFmtId="180" fontId="19" fillId="34" borderId="14" xfId="0" applyNumberFormat="1" applyFont="1" applyFill="1" applyBorder="1" applyAlignment="1" applyProtection="1">
      <alignment horizontal="center" vertical="center"/>
    </xf>
    <xf numFmtId="180" fontId="19" fillId="34" borderId="15" xfId="0" applyNumberFormat="1" applyFont="1" applyFill="1" applyBorder="1" applyAlignment="1" applyProtection="1">
      <alignment horizontal="center" vertical="center"/>
    </xf>
    <xf numFmtId="180" fontId="19" fillId="34" borderId="10" xfId="0" applyNumberFormat="1" applyFont="1" applyFill="1" applyBorder="1" applyAlignment="1" applyProtection="1">
      <alignment vertical="center"/>
    </xf>
    <xf numFmtId="180" fontId="19" fillId="34" borderId="10" xfId="0" applyNumberFormat="1" applyFont="1" applyFill="1" applyBorder="1" applyAlignment="1" applyProtection="1">
      <alignment horizontal="center" vertical="center"/>
      <protection locked="0"/>
    </xf>
    <xf numFmtId="57" fontId="32" fillId="34" borderId="10" xfId="0" applyNumberFormat="1" applyFont="1" applyFill="1" applyBorder="1" applyAlignment="1" applyProtection="1">
      <alignment horizontal="center" vertical="center"/>
    </xf>
    <xf numFmtId="183" fontId="19" fillId="34" borderId="10" xfId="0" applyNumberFormat="1" applyFont="1" applyFill="1" applyBorder="1" applyAlignment="1" applyProtection="1">
      <alignment horizontal="center" vertical="center"/>
    </xf>
    <xf numFmtId="180" fontId="21" fillId="34" borderId="10" xfId="0" applyNumberFormat="1" applyFont="1" applyFill="1" applyBorder="1" applyAlignment="1" applyProtection="1">
      <alignment vertical="center"/>
    </xf>
    <xf numFmtId="180" fontId="22" fillId="34" borderId="10" xfId="0" applyNumberFormat="1" applyFont="1" applyFill="1" applyBorder="1" applyAlignment="1" applyProtection="1">
      <alignment vertical="center"/>
    </xf>
    <xf numFmtId="184" fontId="23" fillId="34" borderId="10" xfId="0" applyNumberFormat="1" applyFont="1" applyFill="1" applyBorder="1" applyAlignment="1" applyProtection="1">
      <alignment horizontal="center" vertical="center"/>
    </xf>
    <xf numFmtId="185" fontId="33" fillId="34" borderId="10" xfId="0" applyNumberFormat="1" applyFont="1" applyFill="1" applyBorder="1" applyAlignment="1" applyProtection="1">
      <alignment horizontal="center" vertical="center"/>
    </xf>
    <xf numFmtId="184" fontId="19" fillId="0" borderId="0" xfId="0" applyNumberFormat="1" applyFont="1" applyFill="1" applyBorder="1" applyAlignment="1" applyProtection="1"/>
    <xf numFmtId="180" fontId="22" fillId="34" borderId="14" xfId="0" applyNumberFormat="1" applyFont="1" applyFill="1" applyBorder="1" applyAlignment="1" applyProtection="1"/>
    <xf numFmtId="184" fontId="34" fillId="33" borderId="10" xfId="0" applyNumberFormat="1" applyFont="1" applyFill="1" applyBorder="1" applyAlignment="1" applyProtection="1">
      <alignment horizontal="center" vertical="center"/>
      <protection locked="0"/>
    </xf>
    <xf numFmtId="180" fontId="24" fillId="34" borderId="14" xfId="0" applyNumberFormat="1" applyFont="1" applyFill="1" applyBorder="1" applyAlignment="1" applyProtection="1"/>
    <xf numFmtId="180" fontId="19" fillId="34" borderId="10" xfId="0" applyNumberFormat="1" applyFont="1" applyFill="1" applyBorder="1" applyAlignment="1" applyProtection="1"/>
    <xf numFmtId="184" fontId="18" fillId="0" borderId="0" xfId="0" applyNumberFormat="1" applyFont="1" applyFill="1" applyBorder="1" applyAlignment="1" applyProtection="1"/>
    <xf numFmtId="180" fontId="25" fillId="0" borderId="0" xfId="0" applyNumberFormat="1" applyFont="1" applyFill="1" applyBorder="1" applyAlignment="1" applyProtection="1"/>
    <xf numFmtId="180" fontId="19" fillId="0" borderId="0" xfId="0" applyNumberFormat="1" applyFont="1" applyFill="1" applyBorder="1" applyAlignment="1" applyProtection="1">
      <alignment horizontal="center"/>
    </xf>
    <xf numFmtId="184" fontId="34" fillId="0" borderId="0" xfId="0" applyNumberFormat="1" applyFont="1" applyFill="1" applyBorder="1" applyAlignment="1" applyProtection="1"/>
    <xf numFmtId="184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83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B1" workbookViewId="0"/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9" style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0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3" s="6" customFormat="1" ht="13.5" customHeight="1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 t="s">
        <v>1</v>
      </c>
      <c r="N2" s="10">
        <v>43770</v>
      </c>
    </row>
    <row r="3" spans="1:23" s="6" customFormat="1" ht="12" customHeight="1">
      <c r="A3" s="11" t="s">
        <v>2</v>
      </c>
      <c r="B3" s="11" t="s">
        <v>3</v>
      </c>
      <c r="C3" s="11" t="s">
        <v>4</v>
      </c>
      <c r="D3" s="13" t="s">
        <v>5</v>
      </c>
      <c r="E3" s="15"/>
      <c r="F3" s="14"/>
      <c r="G3" s="13" t="s">
        <v>6</v>
      </c>
      <c r="H3" s="14"/>
      <c r="I3" s="16"/>
      <c r="J3" s="16"/>
      <c r="K3" s="13" t="s">
        <v>7</v>
      </c>
      <c r="L3" s="15"/>
      <c r="M3" s="15"/>
      <c r="N3" s="14"/>
    </row>
    <row r="4" spans="1:23" s="6" customFormat="1" ht="28.5" customHeight="1">
      <c r="A4" s="12"/>
      <c r="B4" s="12"/>
      <c r="C4" s="12"/>
      <c r="D4" s="17" t="s">
        <v>8</v>
      </c>
      <c r="E4" s="17"/>
      <c r="F4" s="18" t="s">
        <v>9</v>
      </c>
      <c r="G4" s="17" t="s">
        <v>8</v>
      </c>
      <c r="H4" s="18" t="s">
        <v>9</v>
      </c>
      <c r="I4" s="16" t="s">
        <v>10</v>
      </c>
      <c r="J4" s="16" t="s">
        <v>11</v>
      </c>
      <c r="K4" s="17" t="s">
        <v>12</v>
      </c>
      <c r="L4" s="17" t="s">
        <v>13</v>
      </c>
      <c r="M4" s="17" t="s">
        <v>14</v>
      </c>
      <c r="N4" s="19" t="s">
        <v>15</v>
      </c>
    </row>
    <row r="5" spans="1:23" s="6" customFormat="1" ht="28.5" customHeight="1">
      <c r="A5" s="17" t="s">
        <v>2</v>
      </c>
      <c r="B5" s="20" t="s">
        <v>16</v>
      </c>
      <c r="C5" s="17"/>
      <c r="D5" s="17"/>
      <c r="E5" s="17"/>
      <c r="F5" s="18"/>
      <c r="G5" s="17"/>
      <c r="H5" s="18"/>
      <c r="I5" s="17"/>
      <c r="J5" s="17"/>
      <c r="K5" s="17"/>
      <c r="L5" s="17"/>
      <c r="M5" s="17"/>
      <c r="N5" s="19"/>
    </row>
    <row r="6" spans="1:23" s="6" customFormat="1" ht="28.5" customHeight="1">
      <c r="A6" s="17" t="s">
        <v>17</v>
      </c>
      <c r="B6" s="21" t="s">
        <v>18</v>
      </c>
      <c r="C6" s="17" t="s">
        <v>19</v>
      </c>
      <c r="D6" s="22">
        <f>D7+D33</f>
        <v>50460</v>
      </c>
      <c r="E6" s="22">
        <v>405591</v>
      </c>
      <c r="F6" s="22">
        <f>F7+F33</f>
        <v>456051</v>
      </c>
      <c r="G6" s="22">
        <f>G7+G33</f>
        <v>36819</v>
      </c>
      <c r="H6" s="22">
        <f>H7+H33</f>
        <v>445163</v>
      </c>
      <c r="I6" s="22">
        <f>F6-H6</f>
        <v>10888</v>
      </c>
      <c r="J6" s="23">
        <f>IF(ISERROR(I6/H6),"",I6/H6)</f>
        <v>2.4458456789984793E-2</v>
      </c>
      <c r="K6" s="22">
        <f>K7+K33</f>
        <v>3248615</v>
      </c>
      <c r="L6" s="22">
        <f>L7+L33</f>
        <v>3098216</v>
      </c>
      <c r="M6" s="22">
        <f>K6-L6</f>
        <v>150399</v>
      </c>
      <c r="N6" s="23">
        <f>IF(ISERROR(M6/L6),"",M6/L6)</f>
        <v>4.8543742592511305E-2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5.75" customHeight="1">
      <c r="A7" s="17" t="s">
        <v>20</v>
      </c>
      <c r="B7" s="25" t="s">
        <v>21</v>
      </c>
      <c r="C7" s="17" t="s">
        <v>19</v>
      </c>
      <c r="D7" s="22">
        <f>D15+D24</f>
        <v>32579</v>
      </c>
      <c r="E7" s="22">
        <v>235492</v>
      </c>
      <c r="F7" s="22">
        <f t="shared" ref="F7:H8" si="0">F15+F24</f>
        <v>268071</v>
      </c>
      <c r="G7" s="22">
        <f t="shared" si="0"/>
        <v>20100</v>
      </c>
      <c r="H7" s="22">
        <f t="shared" si="0"/>
        <v>268792</v>
      </c>
      <c r="I7" s="22">
        <f>F7-H7</f>
        <v>-721</v>
      </c>
      <c r="J7" s="23">
        <f>IF(ISERROR(I7/H7),"",I7/H7)</f>
        <v>-2.6823714991517605E-3</v>
      </c>
      <c r="K7" s="22">
        <f>K15+K24</f>
        <v>2019617</v>
      </c>
      <c r="L7" s="22">
        <f>L15+L24</f>
        <v>1960236</v>
      </c>
      <c r="M7" s="22">
        <f>K7-L7</f>
        <v>59381</v>
      </c>
      <c r="N7" s="23">
        <f>IF(ISERROR(M7/L7),"",M7/L7)</f>
        <v>3.0292781073299337E-2</v>
      </c>
    </row>
    <row r="8" spans="1:23" ht="15.75" customHeight="1">
      <c r="A8" s="17" t="s">
        <v>22</v>
      </c>
      <c r="B8" s="17" t="s">
        <v>23</v>
      </c>
      <c r="C8" s="17" t="s">
        <v>19</v>
      </c>
      <c r="D8" s="22">
        <f>D16+D25</f>
        <v>31295</v>
      </c>
      <c r="E8" s="22">
        <v>223792</v>
      </c>
      <c r="F8" s="22">
        <f t="shared" si="0"/>
        <v>255087</v>
      </c>
      <c r="G8" s="22">
        <f t="shared" si="0"/>
        <v>18280</v>
      </c>
      <c r="H8" s="22">
        <f t="shared" si="0"/>
        <v>241402</v>
      </c>
      <c r="I8" s="22">
        <f>F8-H8</f>
        <v>13685</v>
      </c>
      <c r="J8" s="23">
        <f>IF(ISERROR(I8/H8),"",I8/H8)</f>
        <v>5.6689671170909936E-2</v>
      </c>
      <c r="K8" s="22">
        <f>K16+K25</f>
        <v>1929675</v>
      </c>
      <c r="L8" s="22">
        <f>L16+L25</f>
        <v>1860488</v>
      </c>
      <c r="M8" s="22">
        <f>K8-L8</f>
        <v>69187</v>
      </c>
      <c r="N8" s="23">
        <f>IF(ISERROR(M8/L8),"",M8/L8)</f>
        <v>3.7187555093072353E-2</v>
      </c>
    </row>
    <row r="9" spans="1:23" ht="15.75" customHeight="1">
      <c r="A9" s="17" t="s">
        <v>24</v>
      </c>
      <c r="B9" s="17" t="s">
        <v>25</v>
      </c>
      <c r="C9" s="17" t="s">
        <v>19</v>
      </c>
      <c r="D9" s="26">
        <v>0</v>
      </c>
      <c r="E9" s="26">
        <v>0</v>
      </c>
      <c r="F9" s="22">
        <f>E9+D9</f>
        <v>0</v>
      </c>
      <c r="G9" s="26">
        <v>0</v>
      </c>
      <c r="H9" s="26">
        <v>0</v>
      </c>
      <c r="I9" s="22">
        <f>F9-H9</f>
        <v>0</v>
      </c>
      <c r="J9" s="23" t="str">
        <f>IF(ISERROR(I9/H9),"",I9/H9)</f>
        <v/>
      </c>
      <c r="K9" s="26">
        <v>0</v>
      </c>
      <c r="L9" s="22">
        <v>0</v>
      </c>
      <c r="M9" s="22">
        <f>K9-L9</f>
        <v>0</v>
      </c>
      <c r="N9" s="23" t="str">
        <f>IF(ISERROR(M9/L9),"",M9/L9)</f>
        <v/>
      </c>
    </row>
    <row r="10" spans="1:23" ht="15.75" customHeight="1">
      <c r="A10" s="18" t="s">
        <v>26</v>
      </c>
      <c r="B10" s="27" t="s">
        <v>27</v>
      </c>
      <c r="C10" s="18" t="s">
        <v>28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28</v>
      </c>
      <c r="I10" s="18" t="s">
        <v>28</v>
      </c>
      <c r="J10" s="18" t="s">
        <v>28</v>
      </c>
      <c r="K10" s="18" t="s">
        <v>28</v>
      </c>
      <c r="L10" s="18" t="s">
        <v>28</v>
      </c>
      <c r="M10" s="18" t="s">
        <v>28</v>
      </c>
      <c r="N10" s="19" t="s">
        <v>28</v>
      </c>
    </row>
    <row r="11" spans="1:23" ht="15.75" customHeight="1">
      <c r="A11" s="17" t="s">
        <v>29</v>
      </c>
      <c r="B11" s="17" t="s">
        <v>30</v>
      </c>
      <c r="C11" s="17" t="s">
        <v>19</v>
      </c>
      <c r="D11" s="26">
        <v>67</v>
      </c>
      <c r="E11" s="26">
        <v>557</v>
      </c>
      <c r="F11" s="22">
        <f>E11+D11</f>
        <v>624</v>
      </c>
      <c r="G11" s="26">
        <v>37</v>
      </c>
      <c r="H11" s="26">
        <v>37</v>
      </c>
      <c r="I11" s="22">
        <f>F11-H11</f>
        <v>587</v>
      </c>
      <c r="J11" s="23">
        <f>IF(ISERROR(I11/H11),"",I11/H11)</f>
        <v>15.864864864864865</v>
      </c>
      <c r="K11" s="26">
        <v>0</v>
      </c>
      <c r="L11" s="22">
        <v>0</v>
      </c>
      <c r="M11" s="22">
        <f>K11-L11</f>
        <v>0</v>
      </c>
      <c r="N11" s="23" t="str">
        <f>IF(ISERROR(M11/L11),"",M11/L11)</f>
        <v/>
      </c>
    </row>
    <row r="12" spans="1:23" ht="15.75" customHeight="1">
      <c r="A12" s="17" t="s">
        <v>31</v>
      </c>
      <c r="B12" s="17" t="s">
        <v>32</v>
      </c>
      <c r="C12" s="17" t="s">
        <v>19</v>
      </c>
      <c r="D12" s="26">
        <v>2034</v>
      </c>
      <c r="E12" s="26">
        <v>18450</v>
      </c>
      <c r="F12" s="22">
        <f>E12+D12</f>
        <v>20484</v>
      </c>
      <c r="G12" s="26">
        <v>1593</v>
      </c>
      <c r="H12" s="26">
        <v>1593</v>
      </c>
      <c r="I12" s="22">
        <f>F12-H12</f>
        <v>18891</v>
      </c>
      <c r="J12" s="23">
        <f>IF(ISERROR(I12/H12),"",I12/H12)</f>
        <v>11.858757062146893</v>
      </c>
      <c r="K12" s="26">
        <v>0</v>
      </c>
      <c r="L12" s="22">
        <v>0</v>
      </c>
      <c r="M12" s="22">
        <f>K12-L12</f>
        <v>0</v>
      </c>
      <c r="N12" s="23" t="str">
        <f>IF(ISERROR(M12/L12),"",M12/L12)</f>
        <v/>
      </c>
    </row>
    <row r="13" spans="1:23" ht="15.75" customHeight="1">
      <c r="A13" s="17" t="s">
        <v>33</v>
      </c>
      <c r="B13" s="17" t="s">
        <v>34</v>
      </c>
      <c r="C13" s="17" t="s">
        <v>19</v>
      </c>
      <c r="D13" s="26">
        <v>30478</v>
      </c>
      <c r="E13" s="26">
        <v>216485</v>
      </c>
      <c r="F13" s="22">
        <f>E13+D13</f>
        <v>246963</v>
      </c>
      <c r="G13" s="26">
        <v>18470</v>
      </c>
      <c r="H13" s="26">
        <v>18470</v>
      </c>
      <c r="I13" s="22">
        <f>F13-H13</f>
        <v>228493</v>
      </c>
      <c r="J13" s="23">
        <f>IF(ISERROR(I13/H13),"",I13/H13)</f>
        <v>12.371034109366541</v>
      </c>
      <c r="K13" s="26">
        <v>0</v>
      </c>
      <c r="L13" s="22">
        <v>0</v>
      </c>
      <c r="M13" s="22">
        <f>K13-L13</f>
        <v>0</v>
      </c>
      <c r="N13" s="23" t="str">
        <f>IF(ISERROR(M13/L13),"",M13/L13)</f>
        <v/>
      </c>
    </row>
    <row r="14" spans="1:23" ht="15.75" customHeight="1">
      <c r="A14" s="18" t="s">
        <v>35</v>
      </c>
      <c r="B14" s="27" t="s">
        <v>36</v>
      </c>
      <c r="C14" s="18"/>
      <c r="D14" s="17"/>
      <c r="E14" s="17"/>
      <c r="F14" s="17"/>
      <c r="G14" s="18"/>
      <c r="H14" s="18"/>
      <c r="I14" s="18"/>
      <c r="J14" s="18"/>
      <c r="K14" s="17"/>
      <c r="L14" s="18"/>
      <c r="M14" s="18"/>
      <c r="N14" s="19"/>
    </row>
    <row r="15" spans="1:23" ht="15.75" customHeight="1">
      <c r="A15" s="17" t="s">
        <v>37</v>
      </c>
      <c r="B15" s="28" t="s">
        <v>38</v>
      </c>
      <c r="C15" s="17" t="s">
        <v>19</v>
      </c>
      <c r="D15" s="26">
        <v>32073</v>
      </c>
      <c r="E15" s="26">
        <v>230609</v>
      </c>
      <c r="F15" s="26">
        <f t="shared" ref="F15:F22" si="1">E15+D15</f>
        <v>262682</v>
      </c>
      <c r="G15" s="22">
        <v>19219</v>
      </c>
      <c r="H15" s="22">
        <v>253949</v>
      </c>
      <c r="I15" s="22">
        <f t="shared" ref="I15:I22" si="2">F15-H15</f>
        <v>8733</v>
      </c>
      <c r="J15" s="23">
        <f t="shared" ref="J15:J22" si="3">IF(ISERROR(I15/H15),"",I15/H15)</f>
        <v>3.4388794600490651E-2</v>
      </c>
      <c r="K15" s="26">
        <v>1951969</v>
      </c>
      <c r="L15" s="22">
        <v>1895794</v>
      </c>
      <c r="M15" s="22">
        <f t="shared" ref="M15:M22" si="4">K15-L15</f>
        <v>56175</v>
      </c>
      <c r="N15" s="23">
        <f t="shared" ref="N15:N22" si="5">IF(ISERROR(M15/L15),"",M15/L15)</f>
        <v>2.9631384000582343E-2</v>
      </c>
    </row>
    <row r="16" spans="1:23" ht="15.75" customHeight="1">
      <c r="A16" s="17" t="s">
        <v>39</v>
      </c>
      <c r="B16" s="28" t="s">
        <v>40</v>
      </c>
      <c r="C16" s="17" t="s">
        <v>19</v>
      </c>
      <c r="D16" s="26">
        <v>30903</v>
      </c>
      <c r="E16" s="26">
        <v>219753</v>
      </c>
      <c r="F16" s="26">
        <f t="shared" si="1"/>
        <v>250656</v>
      </c>
      <c r="G16" s="22">
        <v>17516</v>
      </c>
      <c r="H16" s="22">
        <v>227484</v>
      </c>
      <c r="I16" s="22">
        <f t="shared" si="2"/>
        <v>23172</v>
      </c>
      <c r="J16" s="23">
        <f t="shared" si="3"/>
        <v>0.10186210898348895</v>
      </c>
      <c r="K16" s="26">
        <v>1871684</v>
      </c>
      <c r="L16" s="22">
        <v>1805606</v>
      </c>
      <c r="M16" s="22">
        <f t="shared" si="4"/>
        <v>66078</v>
      </c>
      <c r="N16" s="23">
        <f t="shared" si="5"/>
        <v>3.6596023717245067E-2</v>
      </c>
    </row>
    <row r="17" spans="1:14" ht="15.75" customHeight="1">
      <c r="A17" s="17" t="s">
        <v>41</v>
      </c>
      <c r="B17" s="28" t="s">
        <v>42</v>
      </c>
      <c r="C17" s="17" t="s">
        <v>43</v>
      </c>
      <c r="D17" s="26">
        <v>21117960</v>
      </c>
      <c r="E17" s="26">
        <v>183642333</v>
      </c>
      <c r="F17" s="26">
        <f t="shared" si="1"/>
        <v>204760293</v>
      </c>
      <c r="G17" s="22">
        <v>26738052</v>
      </c>
      <c r="H17" s="22">
        <v>304466432.29000002</v>
      </c>
      <c r="I17" s="22">
        <f t="shared" si="2"/>
        <v>-99706139.290000021</v>
      </c>
      <c r="J17" s="23">
        <f t="shared" si="3"/>
        <v>-0.3274782659621121</v>
      </c>
      <c r="K17" s="26">
        <v>2200938079</v>
      </c>
      <c r="L17" s="22">
        <v>2115571939</v>
      </c>
      <c r="M17" s="22">
        <f t="shared" si="4"/>
        <v>85366140</v>
      </c>
      <c r="N17" s="23">
        <f t="shared" si="5"/>
        <v>4.0351329314923384E-2</v>
      </c>
    </row>
    <row r="18" spans="1:14" ht="15.75" customHeight="1">
      <c r="A18" s="17" t="s">
        <v>44</v>
      </c>
      <c r="B18" s="28" t="s">
        <v>45</v>
      </c>
      <c r="C18" s="17" t="s">
        <v>19</v>
      </c>
      <c r="D18" s="26">
        <v>32067</v>
      </c>
      <c r="E18" s="26">
        <v>230475</v>
      </c>
      <c r="F18" s="26">
        <f t="shared" si="1"/>
        <v>262542</v>
      </c>
      <c r="G18" s="22">
        <v>19212</v>
      </c>
      <c r="H18" s="22">
        <v>253858</v>
      </c>
      <c r="I18" s="22">
        <f t="shared" si="2"/>
        <v>8684</v>
      </c>
      <c r="J18" s="23">
        <f t="shared" si="3"/>
        <v>3.4208100591669358E-2</v>
      </c>
      <c r="K18" s="26">
        <v>1943902</v>
      </c>
      <c r="L18" s="22">
        <v>1887401</v>
      </c>
      <c r="M18" s="22">
        <f t="shared" si="4"/>
        <v>56501</v>
      </c>
      <c r="N18" s="23">
        <f t="shared" si="5"/>
        <v>2.9935874782306464E-2</v>
      </c>
    </row>
    <row r="19" spans="1:14" ht="15.75" customHeight="1">
      <c r="A19" s="17" t="s">
        <v>46</v>
      </c>
      <c r="B19" s="28" t="s">
        <v>47</v>
      </c>
      <c r="C19" s="17" t="s">
        <v>19</v>
      </c>
      <c r="D19" s="26">
        <v>30900</v>
      </c>
      <c r="E19" s="26">
        <v>219730</v>
      </c>
      <c r="F19" s="26">
        <f t="shared" si="1"/>
        <v>250630</v>
      </c>
      <c r="G19" s="22">
        <v>17516</v>
      </c>
      <c r="H19" s="22">
        <v>227467</v>
      </c>
      <c r="I19" s="22">
        <f t="shared" si="2"/>
        <v>23163</v>
      </c>
      <c r="J19" s="23">
        <f t="shared" si="3"/>
        <v>0.10183015558300765</v>
      </c>
      <c r="K19" s="26">
        <v>1867258</v>
      </c>
      <c r="L19" s="22">
        <v>1801038</v>
      </c>
      <c r="M19" s="22">
        <f t="shared" si="4"/>
        <v>66220</v>
      </c>
      <c r="N19" s="23">
        <f t="shared" si="5"/>
        <v>3.6767686189852739E-2</v>
      </c>
    </row>
    <row r="20" spans="1:14" ht="15.75" customHeight="1">
      <c r="A20" s="17" t="s">
        <v>48</v>
      </c>
      <c r="B20" s="28" t="s">
        <v>42</v>
      </c>
      <c r="C20" s="17" t="s">
        <v>43</v>
      </c>
      <c r="D20" s="26">
        <v>21082960</v>
      </c>
      <c r="E20" s="26">
        <v>182069118</v>
      </c>
      <c r="F20" s="26">
        <f t="shared" si="1"/>
        <v>203152078</v>
      </c>
      <c r="G20" s="22">
        <v>26738052</v>
      </c>
      <c r="H20" s="22">
        <v>304329849.38999999</v>
      </c>
      <c r="I20" s="22">
        <f t="shared" si="2"/>
        <v>-101177771.38999999</v>
      </c>
      <c r="J20" s="23">
        <f t="shared" si="3"/>
        <v>-0.33246088608396818</v>
      </c>
      <c r="K20" s="26">
        <v>2180978075</v>
      </c>
      <c r="L20" s="22">
        <v>2098699312</v>
      </c>
      <c r="M20" s="22">
        <f t="shared" si="4"/>
        <v>82278763</v>
      </c>
      <c r="N20" s="23">
        <f t="shared" si="5"/>
        <v>3.9204645720110669E-2</v>
      </c>
    </row>
    <row r="21" spans="1:14" ht="15.75" customHeight="1">
      <c r="A21" s="17" t="s">
        <v>49</v>
      </c>
      <c r="B21" s="28" t="s">
        <v>50</v>
      </c>
      <c r="C21" s="17" t="s">
        <v>19</v>
      </c>
      <c r="D21" s="26">
        <v>10191</v>
      </c>
      <c r="E21" s="26">
        <v>118778</v>
      </c>
      <c r="F21" s="26">
        <f t="shared" si="1"/>
        <v>128969</v>
      </c>
      <c r="G21" s="22">
        <v>6843</v>
      </c>
      <c r="H21" s="22">
        <v>37983</v>
      </c>
      <c r="I21" s="22">
        <f t="shared" si="2"/>
        <v>90986</v>
      </c>
      <c r="J21" s="23">
        <f t="shared" si="3"/>
        <v>2.3954400652923677</v>
      </c>
      <c r="K21" s="26">
        <v>286075</v>
      </c>
      <c r="L21" s="22">
        <v>148982</v>
      </c>
      <c r="M21" s="22">
        <f t="shared" si="4"/>
        <v>137093</v>
      </c>
      <c r="N21" s="23">
        <f t="shared" si="5"/>
        <v>0.92019841323112861</v>
      </c>
    </row>
    <row r="22" spans="1:14" ht="15.75" customHeight="1">
      <c r="A22" s="17" t="s">
        <v>51</v>
      </c>
      <c r="B22" s="28" t="s">
        <v>52</v>
      </c>
      <c r="C22" s="17" t="s">
        <v>19</v>
      </c>
      <c r="D22" s="26">
        <v>0</v>
      </c>
      <c r="E22" s="26">
        <v>95297</v>
      </c>
      <c r="F22" s="26">
        <f t="shared" si="1"/>
        <v>95297</v>
      </c>
      <c r="G22" s="22">
        <v>0</v>
      </c>
      <c r="H22" s="22">
        <v>40121</v>
      </c>
      <c r="I22" s="22">
        <f t="shared" si="2"/>
        <v>55176</v>
      </c>
      <c r="J22" s="23">
        <f t="shared" si="3"/>
        <v>1.3752398993046036</v>
      </c>
      <c r="K22" s="26">
        <v>367049</v>
      </c>
      <c r="L22" s="22">
        <v>283123</v>
      </c>
      <c r="M22" s="22">
        <f t="shared" si="4"/>
        <v>83926</v>
      </c>
      <c r="N22" s="23">
        <f t="shared" si="5"/>
        <v>0.29642946705142287</v>
      </c>
    </row>
    <row r="23" spans="1:14" ht="15.75" customHeight="1">
      <c r="A23" s="18" t="s">
        <v>53</v>
      </c>
      <c r="B23" s="27" t="s">
        <v>54</v>
      </c>
      <c r="C23" s="18"/>
      <c r="D23" s="17"/>
      <c r="E23" s="17"/>
      <c r="F23" s="17"/>
      <c r="G23" s="18"/>
      <c r="H23" s="18"/>
      <c r="I23" s="18"/>
      <c r="J23" s="18"/>
      <c r="K23" s="17"/>
      <c r="L23" s="18"/>
      <c r="M23" s="18"/>
      <c r="N23" s="19"/>
    </row>
    <row r="24" spans="1:14" ht="15.75" customHeight="1">
      <c r="A24" s="17" t="s">
        <v>55</v>
      </c>
      <c r="B24" s="28" t="s">
        <v>38</v>
      </c>
      <c r="C24" s="17" t="s">
        <v>19</v>
      </c>
      <c r="D24" s="26">
        <v>506</v>
      </c>
      <c r="E24" s="26">
        <v>4883</v>
      </c>
      <c r="F24" s="26">
        <f t="shared" ref="F24:F31" si="6">E24+D24</f>
        <v>5389</v>
      </c>
      <c r="G24" s="22">
        <v>881</v>
      </c>
      <c r="H24" s="22">
        <v>14843</v>
      </c>
      <c r="I24" s="22">
        <f t="shared" ref="I24:I31" si="7">F24-H24</f>
        <v>-9454</v>
      </c>
      <c r="J24" s="23">
        <f t="shared" ref="J24:J31" si="8">IF(ISERROR(I24/H24),"",I24/H24)</f>
        <v>-0.63693323452132322</v>
      </c>
      <c r="K24" s="26">
        <v>67648</v>
      </c>
      <c r="L24" s="22">
        <v>64442</v>
      </c>
      <c r="M24" s="22">
        <f t="shared" ref="M24:M31" si="9">K24-L24</f>
        <v>3206</v>
      </c>
      <c r="N24" s="23">
        <f t="shared" ref="N24:N31" si="10">IF(ISERROR(M24/L24),"",M24/L24)</f>
        <v>4.9750162937214862E-2</v>
      </c>
    </row>
    <row r="25" spans="1:14" ht="15.75" customHeight="1">
      <c r="A25" s="17" t="s">
        <v>56</v>
      </c>
      <c r="B25" s="28" t="s">
        <v>57</v>
      </c>
      <c r="C25" s="17" t="s">
        <v>19</v>
      </c>
      <c r="D25" s="26">
        <v>392</v>
      </c>
      <c r="E25" s="26">
        <v>4039</v>
      </c>
      <c r="F25" s="26">
        <f t="shared" si="6"/>
        <v>4431</v>
      </c>
      <c r="G25" s="22">
        <v>764</v>
      </c>
      <c r="H25" s="22">
        <v>13918</v>
      </c>
      <c r="I25" s="22">
        <f t="shared" si="7"/>
        <v>-9487</v>
      </c>
      <c r="J25" s="23">
        <f t="shared" si="8"/>
        <v>-0.68163529242707288</v>
      </c>
      <c r="K25" s="26">
        <v>57991</v>
      </c>
      <c r="L25" s="22">
        <v>54882</v>
      </c>
      <c r="M25" s="22">
        <f t="shared" si="9"/>
        <v>3109</v>
      </c>
      <c r="N25" s="23">
        <f t="shared" si="10"/>
        <v>5.6648810174556322E-2</v>
      </c>
    </row>
    <row r="26" spans="1:14" ht="15.75" customHeight="1">
      <c r="A26" s="17" t="s">
        <v>58</v>
      </c>
      <c r="B26" s="28" t="s">
        <v>59</v>
      </c>
      <c r="C26" s="17" t="s">
        <v>19</v>
      </c>
      <c r="D26" s="26">
        <v>114</v>
      </c>
      <c r="E26" s="26">
        <v>844</v>
      </c>
      <c r="F26" s="26">
        <f t="shared" si="6"/>
        <v>958</v>
      </c>
      <c r="G26" s="22">
        <v>117</v>
      </c>
      <c r="H26" s="22">
        <v>925</v>
      </c>
      <c r="I26" s="22">
        <f t="shared" si="7"/>
        <v>33</v>
      </c>
      <c r="J26" s="23">
        <f t="shared" si="8"/>
        <v>3.5675675675675679E-2</v>
      </c>
      <c r="K26" s="26">
        <v>9657</v>
      </c>
      <c r="L26" s="22">
        <v>9560</v>
      </c>
      <c r="M26" s="22">
        <f t="shared" si="9"/>
        <v>97</v>
      </c>
      <c r="N26" s="23">
        <f t="shared" si="10"/>
        <v>1.0146443514644351E-2</v>
      </c>
    </row>
    <row r="27" spans="1:14" ht="15.75" customHeight="1">
      <c r="A27" s="17" t="s">
        <v>60</v>
      </c>
      <c r="B27" s="28" t="s">
        <v>61</v>
      </c>
      <c r="C27" s="17" t="s">
        <v>62</v>
      </c>
      <c r="D27" s="26">
        <v>99812</v>
      </c>
      <c r="E27" s="26">
        <v>1138266</v>
      </c>
      <c r="F27" s="26">
        <f t="shared" si="6"/>
        <v>1238078</v>
      </c>
      <c r="G27" s="22">
        <v>104405</v>
      </c>
      <c r="H27" s="22">
        <v>1299878</v>
      </c>
      <c r="I27" s="22">
        <f t="shared" si="7"/>
        <v>-61800</v>
      </c>
      <c r="J27" s="23">
        <f t="shared" si="8"/>
        <v>-4.7542923258951993E-2</v>
      </c>
      <c r="K27" s="26">
        <v>42226247</v>
      </c>
      <c r="L27" s="22">
        <v>38677621</v>
      </c>
      <c r="M27" s="22">
        <f t="shared" si="9"/>
        <v>3548626</v>
      </c>
      <c r="N27" s="23">
        <f t="shared" si="10"/>
        <v>9.174881774657237E-2</v>
      </c>
    </row>
    <row r="28" spans="1:14" ht="15.75" customHeight="1">
      <c r="A28" s="17" t="s">
        <v>63</v>
      </c>
      <c r="B28" s="28" t="s">
        <v>42</v>
      </c>
      <c r="C28" s="17" t="s">
        <v>62</v>
      </c>
      <c r="D28" s="26">
        <v>82114</v>
      </c>
      <c r="E28" s="26">
        <v>782138</v>
      </c>
      <c r="F28" s="26">
        <f t="shared" si="6"/>
        <v>864252</v>
      </c>
      <c r="G28" s="22">
        <v>97418</v>
      </c>
      <c r="H28" s="22">
        <v>1180740</v>
      </c>
      <c r="I28" s="22">
        <f t="shared" si="7"/>
        <v>-316488</v>
      </c>
      <c r="J28" s="23">
        <f t="shared" si="8"/>
        <v>-0.26804207530870472</v>
      </c>
      <c r="K28" s="26">
        <v>32527334</v>
      </c>
      <c r="L28" s="22">
        <v>30412990</v>
      </c>
      <c r="M28" s="22">
        <f t="shared" si="9"/>
        <v>2114344</v>
      </c>
      <c r="N28" s="23">
        <f t="shared" si="10"/>
        <v>6.9521082931997144E-2</v>
      </c>
    </row>
    <row r="29" spans="1:14" ht="15.75" customHeight="1">
      <c r="A29" s="17" t="s">
        <v>64</v>
      </c>
      <c r="B29" s="28" t="s">
        <v>65</v>
      </c>
      <c r="C29" s="17" t="s">
        <v>62</v>
      </c>
      <c r="D29" s="26">
        <v>60336</v>
      </c>
      <c r="E29" s="26">
        <v>674509</v>
      </c>
      <c r="F29" s="26">
        <f t="shared" si="6"/>
        <v>734845</v>
      </c>
      <c r="G29" s="22">
        <v>74013</v>
      </c>
      <c r="H29" s="22">
        <v>1040830</v>
      </c>
      <c r="I29" s="22">
        <f t="shared" si="7"/>
        <v>-305985</v>
      </c>
      <c r="J29" s="23">
        <f t="shared" si="8"/>
        <v>-0.29398172612242152</v>
      </c>
      <c r="K29" s="26">
        <v>21980382</v>
      </c>
      <c r="L29" s="22">
        <v>20401038</v>
      </c>
      <c r="M29" s="22">
        <f t="shared" si="9"/>
        <v>1579344</v>
      </c>
      <c r="N29" s="23">
        <f t="shared" si="10"/>
        <v>7.741488447793686E-2</v>
      </c>
    </row>
    <row r="30" spans="1:14" ht="15.75" customHeight="1">
      <c r="A30" s="17" t="s">
        <v>66</v>
      </c>
      <c r="B30" s="28" t="s">
        <v>50</v>
      </c>
      <c r="C30" s="17" t="s">
        <v>19</v>
      </c>
      <c r="D30" s="26">
        <v>295</v>
      </c>
      <c r="E30" s="26">
        <v>2514</v>
      </c>
      <c r="F30" s="26">
        <f t="shared" si="6"/>
        <v>2809</v>
      </c>
      <c r="G30" s="22">
        <v>259</v>
      </c>
      <c r="H30" s="22">
        <v>1345</v>
      </c>
      <c r="I30" s="22">
        <f t="shared" si="7"/>
        <v>1464</v>
      </c>
      <c r="J30" s="23">
        <f t="shared" si="8"/>
        <v>1.0884758364312268</v>
      </c>
      <c r="K30" s="26">
        <v>16911</v>
      </c>
      <c r="L30" s="22">
        <v>13832</v>
      </c>
      <c r="M30" s="22">
        <f t="shared" si="9"/>
        <v>3079</v>
      </c>
      <c r="N30" s="23">
        <f t="shared" si="10"/>
        <v>0.22259976865240022</v>
      </c>
    </row>
    <row r="31" spans="1:14" ht="15.75" customHeight="1">
      <c r="A31" s="17" t="s">
        <v>67</v>
      </c>
      <c r="B31" s="28" t="s">
        <v>52</v>
      </c>
      <c r="C31" s="17" t="s">
        <v>19</v>
      </c>
      <c r="D31" s="26">
        <v>0</v>
      </c>
      <c r="E31" s="26">
        <v>743</v>
      </c>
      <c r="F31" s="26">
        <f t="shared" si="6"/>
        <v>743</v>
      </c>
      <c r="G31" s="22">
        <v>0</v>
      </c>
      <c r="H31" s="22">
        <v>442</v>
      </c>
      <c r="I31" s="22">
        <f t="shared" si="7"/>
        <v>301</v>
      </c>
      <c r="J31" s="23">
        <f t="shared" si="8"/>
        <v>0.6809954751131222</v>
      </c>
      <c r="K31" s="26">
        <v>26536</v>
      </c>
      <c r="L31" s="22">
        <v>26003</v>
      </c>
      <c r="M31" s="22">
        <f t="shared" si="9"/>
        <v>533</v>
      </c>
      <c r="N31" s="23">
        <f t="shared" si="10"/>
        <v>2.0497634888282122E-2</v>
      </c>
    </row>
    <row r="32" spans="1:14" ht="15.75" customHeight="1">
      <c r="A32" s="17" t="s">
        <v>68</v>
      </c>
      <c r="B32" s="25" t="s">
        <v>69</v>
      </c>
      <c r="C32" s="18"/>
      <c r="D32" s="17"/>
      <c r="E32" s="17"/>
      <c r="F32" s="17"/>
      <c r="G32" s="18"/>
      <c r="H32" s="18"/>
      <c r="I32" s="18"/>
      <c r="J32" s="18"/>
      <c r="K32" s="17"/>
      <c r="L32" s="18"/>
      <c r="M32" s="18"/>
      <c r="N32" s="18"/>
    </row>
    <row r="33" spans="1:15" ht="15.75" customHeight="1">
      <c r="A33" s="17" t="s">
        <v>70</v>
      </c>
      <c r="B33" s="28" t="s">
        <v>38</v>
      </c>
      <c r="C33" s="17" t="s">
        <v>19</v>
      </c>
      <c r="D33" s="26">
        <v>17881</v>
      </c>
      <c r="E33" s="26">
        <v>170099</v>
      </c>
      <c r="F33" s="26">
        <f>E33+D33</f>
        <v>187980</v>
      </c>
      <c r="G33" s="22">
        <v>16719</v>
      </c>
      <c r="H33" s="22">
        <v>176371</v>
      </c>
      <c r="I33" s="22">
        <f>F33-H33</f>
        <v>11609</v>
      </c>
      <c r="J33" s="23">
        <f>IF(ISERROR(I33/H33),"",I33/H33)</f>
        <v>6.5821478587749685E-2</v>
      </c>
      <c r="K33" s="26">
        <v>1228998</v>
      </c>
      <c r="L33" s="22">
        <v>1137980</v>
      </c>
      <c r="M33" s="22">
        <f>K33-L33</f>
        <v>91018</v>
      </c>
      <c r="N33" s="23">
        <f>IF(ISERROR(M33/L33),"",M33/L33)</f>
        <v>7.9982073498655507E-2</v>
      </c>
    </row>
    <row r="34" spans="1:15" ht="15.75" customHeight="1">
      <c r="A34" s="17" t="s">
        <v>71</v>
      </c>
      <c r="B34" s="28" t="s">
        <v>72</v>
      </c>
      <c r="C34" s="17" t="s">
        <v>43</v>
      </c>
      <c r="D34" s="26">
        <v>161413</v>
      </c>
      <c r="E34" s="26">
        <v>1450645</v>
      </c>
      <c r="F34" s="26">
        <f>E34+D34</f>
        <v>1612058</v>
      </c>
      <c r="G34" s="22">
        <v>104355</v>
      </c>
      <c r="H34" s="22">
        <v>1380875.23</v>
      </c>
      <c r="I34" s="22">
        <f>F34-H34</f>
        <v>231182.77000000002</v>
      </c>
      <c r="J34" s="23">
        <f>IF(ISERROR(I34/H34),"",I34/H34)</f>
        <v>0.16741756603165373</v>
      </c>
      <c r="K34" s="26">
        <v>7274474</v>
      </c>
      <c r="L34" s="22">
        <v>6291778</v>
      </c>
      <c r="M34" s="22">
        <f>K34-L34</f>
        <v>982696</v>
      </c>
      <c r="N34" s="23">
        <f>IF(ISERROR(M34/L34),"",M34/L34)</f>
        <v>0.15618732892355705</v>
      </c>
    </row>
    <row r="35" spans="1:15" ht="15.75" customHeight="1">
      <c r="A35" s="17" t="s">
        <v>73</v>
      </c>
      <c r="B35" s="28" t="s">
        <v>74</v>
      </c>
      <c r="C35" s="17" t="s">
        <v>19</v>
      </c>
      <c r="D35" s="26">
        <v>10632</v>
      </c>
      <c r="E35" s="26">
        <v>99527</v>
      </c>
      <c r="F35" s="26">
        <f>E35+D35</f>
        <v>110159</v>
      </c>
      <c r="G35" s="22">
        <v>11506</v>
      </c>
      <c r="H35" s="22">
        <v>76185</v>
      </c>
      <c r="I35" s="22">
        <f>F35-H35</f>
        <v>33974</v>
      </c>
      <c r="J35" s="23">
        <f>IF(ISERROR(I35/H35),"",I35/H35)</f>
        <v>0.44594080199514341</v>
      </c>
      <c r="K35" s="26">
        <v>683982</v>
      </c>
      <c r="L35" s="22">
        <v>560449</v>
      </c>
      <c r="M35" s="22">
        <f>K35-L35</f>
        <v>123533</v>
      </c>
      <c r="N35" s="23">
        <f>IF(ISERROR(M35/L35),"",M35/L35)</f>
        <v>0.22041791492178592</v>
      </c>
    </row>
    <row r="36" spans="1:15" ht="15.75" customHeight="1">
      <c r="A36" s="17" t="s">
        <v>75</v>
      </c>
      <c r="B36" s="28" t="s">
        <v>76</v>
      </c>
      <c r="C36" s="17" t="s">
        <v>19</v>
      </c>
      <c r="D36" s="26">
        <v>2858</v>
      </c>
      <c r="E36" s="26">
        <v>4</v>
      </c>
      <c r="F36" s="26">
        <f>E36+D36</f>
        <v>2862</v>
      </c>
      <c r="G36" s="22">
        <v>0</v>
      </c>
      <c r="H36" s="22">
        <v>257925</v>
      </c>
      <c r="I36" s="22">
        <f>F36-H36</f>
        <v>-255063</v>
      </c>
      <c r="J36" s="23">
        <f>IF(ISERROR(I36/H36),"",I36/H36)</f>
        <v>-0.98890375109043327</v>
      </c>
      <c r="K36" s="26">
        <v>499299</v>
      </c>
      <c r="L36" s="22">
        <v>504692</v>
      </c>
      <c r="M36" s="22">
        <f>K36-L36</f>
        <v>-5393</v>
      </c>
      <c r="N36" s="23">
        <f>IF(ISERROR(M36/L36),"",M36/L36)</f>
        <v>-1.0685725155144127E-2</v>
      </c>
    </row>
    <row r="37" spans="1:15" ht="15.75" customHeight="1">
      <c r="A37" s="17" t="s">
        <v>28</v>
      </c>
      <c r="B37" s="27" t="s">
        <v>28</v>
      </c>
      <c r="C37" s="18"/>
      <c r="D37" s="17"/>
      <c r="E37" s="17"/>
      <c r="F37" s="17"/>
      <c r="G37" s="18"/>
      <c r="H37" s="18"/>
      <c r="I37" s="18"/>
      <c r="J37" s="18"/>
      <c r="K37" s="17"/>
      <c r="L37" s="18"/>
      <c r="M37" s="18"/>
      <c r="N37" s="18"/>
    </row>
    <row r="38" spans="1:15" ht="15" customHeight="1">
      <c r="A38" s="17" t="s">
        <v>77</v>
      </c>
      <c r="B38" s="25" t="s">
        <v>78</v>
      </c>
      <c r="C38" s="17" t="s">
        <v>19</v>
      </c>
      <c r="D38" s="26">
        <v>6</v>
      </c>
      <c r="E38" s="26">
        <v>48</v>
      </c>
      <c r="F38" s="26">
        <f>E38+D38</f>
        <v>54</v>
      </c>
      <c r="G38" s="22">
        <v>3</v>
      </c>
      <c r="H38" s="22">
        <v>57</v>
      </c>
      <c r="I38" s="22">
        <f>F38-H38</f>
        <v>-3</v>
      </c>
      <c r="J38" s="23">
        <f>IF(ISERROR(I38/H38),"",I38/H38)</f>
        <v>-5.2631578947368418E-2</v>
      </c>
      <c r="K38" s="26">
        <v>1779</v>
      </c>
      <c r="L38" s="22">
        <v>1937</v>
      </c>
      <c r="M38" s="22">
        <f>K38-L38</f>
        <v>-158</v>
      </c>
      <c r="N38" s="23">
        <f>IF(ISERROR(M38/L38),"",M38/L38)</f>
        <v>-8.1569437274135265E-2</v>
      </c>
      <c r="O38" s="29"/>
    </row>
    <row r="39" spans="1:15" ht="15" customHeight="1">
      <c r="A39" s="17" t="s">
        <v>79</v>
      </c>
      <c r="B39" s="25" t="s">
        <v>80</v>
      </c>
      <c r="C39" s="17" t="s">
        <v>19</v>
      </c>
      <c r="D39" s="26">
        <v>0</v>
      </c>
      <c r="E39" s="26">
        <v>5</v>
      </c>
      <c r="F39" s="26">
        <f>E39+D39</f>
        <v>5</v>
      </c>
      <c r="G39" s="22">
        <v>1</v>
      </c>
      <c r="H39" s="22">
        <v>5</v>
      </c>
      <c r="I39" s="22">
        <f>F39-H39</f>
        <v>0</v>
      </c>
      <c r="J39" s="23">
        <f>IF(ISERROR(I39/H39),"",I39/H39)</f>
        <v>0</v>
      </c>
      <c r="K39" s="26">
        <v>239</v>
      </c>
      <c r="L39" s="22">
        <v>106</v>
      </c>
      <c r="M39" s="22">
        <f>K39-L39</f>
        <v>133</v>
      </c>
      <c r="N39" s="23">
        <f>IF(ISERROR(M39/L39),"",M39/L39)</f>
        <v>1.2547169811320755</v>
      </c>
      <c r="O39" s="29"/>
    </row>
    <row r="40" spans="1:15" ht="15" customHeight="1">
      <c r="A40" s="30" t="s">
        <v>81</v>
      </c>
      <c r="B40" s="30" t="s">
        <v>81</v>
      </c>
      <c r="C40" s="31"/>
      <c r="D40" s="32"/>
      <c r="E40" s="32"/>
      <c r="F40" s="32"/>
      <c r="G40" s="32"/>
      <c r="H40" s="32"/>
      <c r="I40" s="33"/>
      <c r="J40" s="34"/>
      <c r="K40" s="32"/>
      <c r="L40" s="32"/>
      <c r="M40" s="33"/>
      <c r="N40" s="35"/>
    </row>
    <row r="41" spans="1:15" ht="14.25" customHeight="1">
      <c r="A41" s="36"/>
      <c r="B41" s="36"/>
    </row>
  </sheetData>
  <sheetProtection sheet="1"/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（一）</vt:lpstr>
      <vt:lpstr>'（一）'!Print_Area</vt:lpstr>
      <vt:lpstr>'（一）'!Print_Titles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袁野</cp:lastModifiedBy>
  <cp:lastPrinted>2014-03-17T02:49:32Z</cp:lastPrinted>
  <dcterms:created xsi:type="dcterms:W3CDTF">2000-10-19T03:20:14Z</dcterms:created>
  <dcterms:modified xsi:type="dcterms:W3CDTF">2019-12-17T01:28:44Z</dcterms:modified>
</cp:coreProperties>
</file>