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（一）" sheetId="1" r:id="rId1"/>
  </sheets>
  <definedNames>
    <definedName name="_xlnm.Print_Area" localSheetId="0">'（一）'!$B$1:$N$33</definedName>
    <definedName name="_xlnm.Print_Titles" localSheetId="0">'（一）'!$3:$4</definedName>
  </definedNames>
  <calcPr calcId="144525"/>
</workbook>
</file>

<file path=xl/sharedStrings.xml><?xml version="1.0" encoding="utf-8"?>
<sst xmlns="http://schemas.openxmlformats.org/spreadsheetml/2006/main" count="131" uniqueCount="82">
  <si>
    <t>商事主体统计表</t>
  </si>
  <si>
    <t>报告期：</t>
  </si>
  <si>
    <t>recordid</t>
  </si>
  <si>
    <t>项目</t>
  </si>
  <si>
    <t>单位</t>
  </si>
  <si>
    <t>本年情况</t>
  </si>
  <si>
    <t>上年情况</t>
  </si>
  <si>
    <t>历年累计</t>
  </si>
  <si>
    <t>6月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</si>
  <si>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</si>
  <si>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</si>
  <si>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</si>
  <si>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</si>
  <si>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</si>
  <si>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</si>
  <si>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</si>
  <si>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</si>
  <si>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5551</t>
  </si>
  <si>
    <t>商事主体总数</t>
  </si>
  <si>
    <t/>
  </si>
  <si>
    <t>5554</t>
  </si>
  <si>
    <t>（一）企业总数</t>
  </si>
  <si>
    <t>户</t>
  </si>
  <si>
    <t>554dc2ed-7448-4346-bedd-3960f4996342</t>
  </si>
  <si>
    <t>其中：法人企业</t>
  </si>
  <si>
    <t>18b97c8a-282b-45c3-a7bc-1083b31e7e0f</t>
  </si>
  <si>
    <t>自贸区商事主体总数</t>
  </si>
  <si>
    <t>c76adc38-3f97-45e5-a42d-06fd88d41cc4</t>
  </si>
  <si>
    <t xml:space="preserve">    其中</t>
  </si>
  <si>
    <t>e3f551f7-ec86-499f-bae5-7358472290a8</t>
  </si>
  <si>
    <t>第一产业</t>
  </si>
  <si>
    <t>c31c822c-ca6a-4c56-ba9a-38e2dcdf9abc</t>
  </si>
  <si>
    <t>第二产业</t>
  </si>
  <si>
    <t>2a04e0bd-2d90-4506-8961-37a969286ac1</t>
  </si>
  <si>
    <t>第三产业</t>
  </si>
  <si>
    <t>5555</t>
  </si>
  <si>
    <t xml:space="preserve">    1、内资企业（含私营）</t>
  </si>
  <si>
    <t>b3237f09-7bb7-4915-830a-9298f3afaa41</t>
  </si>
  <si>
    <t xml:space="preserve">       户数</t>
  </si>
  <si>
    <t>677a2854-e3a4-48c4-9110-5dd85d6aa8c4</t>
  </si>
  <si>
    <t xml:space="preserve">       其中:法人企业</t>
  </si>
  <si>
    <t>a8645d32-920d-46de-8e35-4c13f5a45010</t>
  </si>
  <si>
    <t xml:space="preserve">       注册资本</t>
  </si>
  <si>
    <t>万元</t>
  </si>
  <si>
    <t>142a0faa-ee17-4269-9d3c-c13662c80833</t>
  </si>
  <si>
    <t xml:space="preserve">       其中：私营企业</t>
  </si>
  <si>
    <t>58781a19-ab63-4f89-b5be-36376ee94687</t>
  </si>
  <si>
    <t xml:space="preserve">       私营法人企业</t>
  </si>
  <si>
    <t>65926218-652d-4fcd-b411-0e9c2629ed71</t>
  </si>
  <si>
    <t>e85519fa-0a5e-4eca-a0b2-16357cd5b697</t>
  </si>
  <si>
    <t xml:space="preserve">       注销企业户数</t>
  </si>
  <si>
    <t>c54e3155-a7c9-48bd-b734-cbc5ce2a90fd</t>
  </si>
  <si>
    <t xml:space="preserve">       吊销企业户数</t>
  </si>
  <si>
    <t>5556</t>
  </si>
  <si>
    <t xml:space="preserve">    2、外资企业</t>
  </si>
  <si>
    <t>a186b782-fd8c-4b1d-ba9c-ef837821980e</t>
  </si>
  <si>
    <t>07c716e4-e09c-4f7a-8c0e-725dba4cdd52</t>
  </si>
  <si>
    <t xml:space="preserve">       其中：1.法人企业</t>
  </si>
  <si>
    <t>c44260a2-7b19-4456-9423-86232f57adcc</t>
  </si>
  <si>
    <t xml:space="preserve">       2.分支机构</t>
  </si>
  <si>
    <t>45ac12d1-6559-4f69-971b-1f18f3580f56</t>
  </si>
  <si>
    <t xml:space="preserve">       投资总额</t>
  </si>
  <si>
    <t>万美元</t>
  </si>
  <si>
    <t>b76e4be3-a76d-4082-9310-8c5a3f233f68</t>
  </si>
  <si>
    <t>a075ccff-5d81-4bba-b857-d67998f46fec</t>
  </si>
  <si>
    <t xml:space="preserve">       其中:外方认缴</t>
  </si>
  <si>
    <t>459b7162-1408-4175-a620-243ea38b0c1c</t>
  </si>
  <si>
    <t>e081656b-260c-4937-a57d-4bb91c69afe3</t>
  </si>
  <si>
    <t>5557</t>
  </si>
  <si>
    <t>（二）个体工商户总数</t>
  </si>
  <si>
    <t>31dec37f-6baf-429b-86e5-6f5a99d40f40</t>
  </si>
  <si>
    <t>5a2055be-9aa0-4f02-b40e-f3774687bd8d</t>
  </si>
  <si>
    <t xml:space="preserve">       资金数额</t>
  </si>
  <si>
    <t>29633850-a5b1-4c7c-bee0-8a27ba534be5</t>
  </si>
  <si>
    <t xml:space="preserve">       注销户数</t>
  </si>
  <si>
    <t>e0ef5567-014c-407a-ab59-e48a4867497d</t>
  </si>
  <si>
    <t xml:space="preserve">       吊销数</t>
  </si>
  <si>
    <t>5552</t>
  </si>
  <si>
    <t>常驻代表机构</t>
  </si>
  <si>
    <t>5553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</si>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</sst>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%"/>
    <numFmt numFmtId="178" formatCode="0_);[Red]\(0\)"/>
    <numFmt numFmtId="179" formatCode="0_ ;[Red]\-0\ "/>
    <numFmt numFmtId="180" formatCode="yyyy&quot;年&quot;m&quot;月&quot;;@"/>
    <numFmt numFmtId="181" formatCode="0.0%_ ;[Red]\-0.0%\ "/>
  </numFmts>
  <fonts count="36">
    <font>
      <sz val="11"/>
      <color theme="1"/>
      <name val="宋体"/>
      <charset val="134"/>
      <scheme val="minor"/>
    </font>
    <font>
      <sz val="10"/>
      <color indexed="6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0"/>
      <color indexed="62"/>
      <name val="黑体"/>
      <charset val="134"/>
    </font>
    <font>
      <sz val="10"/>
      <color indexed="8"/>
      <name val="宋体"/>
      <charset val="134"/>
    </font>
    <font>
      <sz val="10"/>
      <color indexed="62"/>
      <name val="Times New Roman"/>
      <charset val="134"/>
    </font>
    <font>
      <b/>
      <sz val="14"/>
      <color indexed="62"/>
      <name val="黑体"/>
      <charset val="134"/>
    </font>
    <font>
      <b/>
      <sz val="12"/>
      <color indexed="62"/>
      <name val="黑体"/>
      <charset val="134"/>
    </font>
    <font>
      <sz val="9"/>
      <color indexed="18"/>
      <name val="宋体"/>
      <charset val="134"/>
    </font>
    <font>
      <sz val="10"/>
      <name val="Times New Roman"/>
      <charset val="134"/>
    </font>
    <font>
      <sz val="12"/>
      <color indexed="62"/>
      <name val="黑体"/>
      <charset val="134"/>
    </font>
    <font>
      <b/>
      <sz val="10"/>
      <color indexed="62"/>
      <name val="宋体"/>
      <charset val="134"/>
    </font>
    <font>
      <b/>
      <sz val="12"/>
      <color indexed="10"/>
      <name val="宋体"/>
      <charset val="134"/>
    </font>
    <font>
      <sz val="9"/>
      <color indexed="18"/>
      <name val="Times New Roman"/>
      <charset val="134"/>
    </font>
    <font>
      <sz val="10"/>
      <color indexed="62"/>
      <name val="黑体"/>
      <charset val="134"/>
    </font>
    <font>
      <sz val="10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35" fillId="10" borderId="10" applyNumberFormat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178" fontId="4" fillId="2" borderId="0" xfId="0" applyNumberFormat="1" applyFont="1" applyFill="1" applyBorder="1" applyAlignment="1" applyProtection="1"/>
    <xf numFmtId="177" fontId="2" fillId="2" borderId="0" xfId="0" applyNumberFormat="1" applyFont="1" applyFill="1" applyBorder="1" applyAlignment="1" applyProtection="1"/>
    <xf numFmtId="176" fontId="5" fillId="2" borderId="0" xfId="0" applyNumberFormat="1" applyFont="1" applyFill="1" applyBorder="1" applyAlignment="1" applyProtection="1">
      <alignment horizontal="center"/>
    </xf>
    <xf numFmtId="176" fontId="1" fillId="2" borderId="0" xfId="0" applyNumberFormat="1" applyFont="1" applyFill="1" applyBorder="1" applyAlignment="1" applyProtection="1">
      <alignment vertical="center"/>
    </xf>
    <xf numFmtId="178" fontId="6" fillId="2" borderId="0" xfId="0" applyNumberFormat="1" applyFont="1" applyFill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176" fontId="1" fillId="2" borderId="2" xfId="0" applyNumberFormat="1" applyFont="1" applyFill="1" applyBorder="1" applyAlignment="1" applyProtection="1">
      <alignment horizontal="center" vertical="center"/>
    </xf>
    <xf numFmtId="176" fontId="1" fillId="2" borderId="3" xfId="0" applyNumberFormat="1" applyFont="1" applyFill="1" applyBorder="1" applyAlignment="1" applyProtection="1">
      <alignment horizontal="center" vertical="center"/>
    </xf>
    <xf numFmtId="176" fontId="1" fillId="2" borderId="4" xfId="0" applyNumberFormat="1" applyFont="1" applyFill="1" applyBorder="1" applyAlignment="1" applyProtection="1">
      <alignment horizontal="center" vertical="center"/>
    </xf>
    <xf numFmtId="176" fontId="1" fillId="2" borderId="5" xfId="0" applyNumberFormat="1" applyFont="1" applyFill="1" applyBorder="1" applyAlignment="1" applyProtection="1">
      <alignment horizontal="center" vertical="center"/>
    </xf>
    <xf numFmtId="176" fontId="1" fillId="2" borderId="6" xfId="0" applyNumberFormat="1" applyFont="1" applyFill="1" applyBorder="1" applyAlignment="1" applyProtection="1">
      <alignment horizontal="center" vertical="center"/>
      <protection locked="0"/>
    </xf>
    <xf numFmtId="57" fontId="7" fillId="2" borderId="6" xfId="0" applyNumberFormat="1" applyFont="1" applyFill="1" applyBorder="1" applyAlignment="1" applyProtection="1">
      <alignment horizontal="center" vertical="center"/>
    </xf>
    <xf numFmtId="176" fontId="8" fillId="2" borderId="6" xfId="0" applyNumberFormat="1" applyFont="1" applyFill="1" applyBorder="1" applyAlignment="1" applyProtection="1">
      <alignment vertical="center"/>
    </xf>
    <xf numFmtId="176" fontId="9" fillId="2" borderId="6" xfId="0" applyNumberFormat="1" applyFont="1" applyFill="1" applyBorder="1" applyAlignment="1" applyProtection="1">
      <alignment vertical="center"/>
    </xf>
    <xf numFmtId="179" fontId="10" fillId="2" borderId="6" xfId="0" applyNumberFormat="1" applyFont="1" applyFill="1" applyBorder="1" applyAlignment="1" applyProtection="1">
      <alignment horizontal="center" vertical="center"/>
    </xf>
    <xf numFmtId="176" fontId="9" fillId="2" borderId="4" xfId="0" applyNumberFormat="1" applyFont="1" applyFill="1" applyBorder="1" applyAlignment="1" applyProtection="1"/>
    <xf numFmtId="179" fontId="11" fillId="2" borderId="6" xfId="0" applyNumberFormat="1" applyFont="1" applyFill="1" applyBorder="1" applyAlignment="1" applyProtection="1">
      <alignment horizontal="center" vertical="center"/>
      <protection locked="0"/>
    </xf>
    <xf numFmtId="176" fontId="12" fillId="2" borderId="4" xfId="0" applyNumberFormat="1" applyFont="1" applyFill="1" applyBorder="1" applyAlignment="1" applyProtection="1"/>
    <xf numFmtId="176" fontId="1" fillId="2" borderId="6" xfId="0" applyNumberFormat="1" applyFont="1" applyFill="1" applyBorder="1" applyAlignment="1" applyProtection="1"/>
    <xf numFmtId="176" fontId="13" fillId="2" borderId="0" xfId="0" applyNumberFormat="1" applyFont="1" applyFill="1" applyBorder="1" applyAlignment="1" applyProtection="1"/>
    <xf numFmtId="176" fontId="1" fillId="2" borderId="0" xfId="0" applyNumberFormat="1" applyFont="1" applyFill="1" applyBorder="1" applyAlignment="1" applyProtection="1">
      <alignment horizontal="center"/>
    </xf>
    <xf numFmtId="179" fontId="11" fillId="2" borderId="0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/>
    <xf numFmtId="176" fontId="1" fillId="2" borderId="0" xfId="0" applyNumberFormat="1" applyFont="1" applyFill="1" applyBorder="1" applyAlignment="1" applyProtection="1">
      <alignment horizontal="right" vertical="center"/>
    </xf>
    <xf numFmtId="180" fontId="7" fillId="2" borderId="0" xfId="0" applyNumberFormat="1" applyFont="1" applyFill="1" applyBorder="1" applyAlignment="1" applyProtection="1">
      <alignment vertical="center"/>
    </xf>
    <xf numFmtId="176" fontId="1" fillId="2" borderId="6" xfId="0" applyNumberFormat="1" applyFont="1" applyFill="1" applyBorder="1" applyAlignment="1" applyProtection="1">
      <alignment vertical="center"/>
    </xf>
    <xf numFmtId="177" fontId="1" fillId="2" borderId="6" xfId="0" applyNumberFormat="1" applyFont="1" applyFill="1" applyBorder="1" applyAlignment="1" applyProtection="1">
      <alignment horizontal="center" vertical="center"/>
    </xf>
    <xf numFmtId="181" fontId="15" fillId="2" borderId="6" xfId="0" applyNumberFormat="1" applyFont="1" applyFill="1" applyBorder="1" applyAlignment="1" applyProtection="1">
      <alignment horizontal="center" vertical="center"/>
    </xf>
    <xf numFmtId="179" fontId="1" fillId="2" borderId="0" xfId="0" applyNumberFormat="1" applyFont="1" applyFill="1" applyBorder="1" applyAlignment="1" applyProtection="1"/>
    <xf numFmtId="179" fontId="2" fillId="2" borderId="0" xfId="0" applyNumberFormat="1" applyFont="1" applyFill="1" applyBorder="1" applyAlignment="1" applyProtection="1"/>
    <xf numFmtId="179" fontId="6" fillId="2" borderId="0" xfId="0" applyNumberFormat="1" applyFont="1" applyFill="1" applyBorder="1" applyAlignment="1" applyProtection="1"/>
    <xf numFmtId="0" fontId="16" fillId="2" borderId="0" xfId="0" applyNumberFormat="1" applyFont="1" applyFill="1" applyBorder="1" applyAlignment="1" applyProtection="1">
      <alignment horizontal="center"/>
    </xf>
    <xf numFmtId="177" fontId="17" fillId="2" borderId="0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showGridLines="0" tabSelected="1" topLeftCell="B1" workbookViewId="0">
      <selection activeCell="P5" sqref="P5"/>
    </sheetView>
  </sheetViews>
  <sheetFormatPr defaultColWidth="9" defaultRowHeight="14.25" customHeight="1"/>
  <cols>
    <col min="1" max="1" width="9" style="2" hidden="1" customWidth="1"/>
    <col min="2" max="2" width="30.125" style="2" customWidth="1"/>
    <col min="3" max="3" width="8.5" style="3" customWidth="1"/>
    <col min="4" max="4" width="9.875" style="2" customWidth="1"/>
    <col min="5" max="5" width="9" style="2" hidden="1" customWidth="1"/>
    <col min="6" max="6" width="9.5" style="2" customWidth="1"/>
    <col min="7" max="7" width="9" style="2"/>
    <col min="8" max="8" width="9.125" style="4" customWidth="1"/>
    <col min="9" max="9" width="18.5" style="4" customWidth="1"/>
    <col min="10" max="10" width="19.375" style="4" customWidth="1"/>
    <col min="11" max="11" width="9.625" style="2" customWidth="1"/>
    <col min="12" max="12" width="10" style="2" customWidth="1"/>
    <col min="13" max="13" width="17.5" style="2" customWidth="1"/>
    <col min="14" max="14" width="17.75" style="5" customWidth="1"/>
    <col min="15" max="16384" width="9" style="2"/>
  </cols>
  <sheetData>
    <row r="1" ht="25.5" customHeight="1" spans="2:14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3.5" customHeight="1" spans="1:14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7"/>
      <c r="M2" s="27" t="s">
        <v>1</v>
      </c>
      <c r="N2" s="28">
        <v>43617</v>
      </c>
    </row>
    <row r="3" s="1" customFormat="1" ht="12" customHeight="1" spans="1:14">
      <c r="A3" s="9" t="s">
        <v>2</v>
      </c>
      <c r="B3" s="9" t="s">
        <v>3</v>
      </c>
      <c r="C3" s="9" t="s">
        <v>4</v>
      </c>
      <c r="D3" s="10" t="s">
        <v>5</v>
      </c>
      <c r="E3" s="11"/>
      <c r="F3" s="12"/>
      <c r="G3" s="10" t="s">
        <v>6</v>
      </c>
      <c r="H3" s="12"/>
      <c r="I3" s="29"/>
      <c r="J3" s="29"/>
      <c r="K3" s="10" t="s">
        <v>7</v>
      </c>
      <c r="L3" s="11"/>
      <c r="M3" s="11"/>
      <c r="N3" s="12"/>
    </row>
    <row r="4" s="1" customFormat="1" ht="28.5" customHeight="1" spans="1:14">
      <c r="A4" s="13"/>
      <c r="B4" s="13"/>
      <c r="C4" s="13"/>
      <c r="D4" s="14" t="s">
        <v>8</v>
      </c>
      <c r="E4" s="14"/>
      <c r="F4" s="15" t="s">
        <v>9</v>
      </c>
      <c r="G4" s="14" t="s">
        <v>8</v>
      </c>
      <c r="H4" s="15" t="s">
        <v>9</v>
      </c>
      <c r="I4" s="29" t="s">
        <v>10</v>
      </c>
      <c r="J4" s="29" t="s">
        <v>11</v>
      </c>
      <c r="K4" s="14" t="s">
        <v>12</v>
      </c>
      <c r="L4" s="14" t="s">
        <v>13</v>
      </c>
      <c r="M4" s="14" t="s">
        <v>14</v>
      </c>
      <c r="N4" s="30" t="s">
        <v>15</v>
      </c>
    </row>
    <row r="5" s="1" customFormat="1" ht="28.5" customHeight="1" spans="1:14">
      <c r="A5" s="14" t="s">
        <v>2</v>
      </c>
      <c r="B5" s="16" t="s">
        <v>16</v>
      </c>
      <c r="C5" s="14"/>
      <c r="D5" s="14"/>
      <c r="E5" s="14"/>
      <c r="F5" s="15"/>
      <c r="G5" s="14"/>
      <c r="H5" s="15"/>
      <c r="I5" s="14"/>
      <c r="J5" s="14"/>
      <c r="K5" s="14"/>
      <c r="L5" s="14"/>
      <c r="M5" s="14"/>
      <c r="N5" s="30"/>
    </row>
    <row r="6" s="1" customFormat="1" ht="28.5" customHeight="1" spans="1:23">
      <c r="A6" s="14" t="s">
        <v>17</v>
      </c>
      <c r="B6" s="17" t="s">
        <v>18</v>
      </c>
      <c r="C6" s="14" t="s">
        <v>19</v>
      </c>
      <c r="D6" s="18">
        <f>D7+D33</f>
        <v>40602</v>
      </c>
      <c r="E6" s="18">
        <v>193225</v>
      </c>
      <c r="F6" s="18">
        <f>F7+F33</f>
        <v>233827</v>
      </c>
      <c r="G6" s="18">
        <f>G7+G33</f>
        <v>41722</v>
      </c>
      <c r="H6" s="18">
        <f>H7+H33</f>
        <v>247679</v>
      </c>
      <c r="I6" s="18">
        <f>F6-H6</f>
        <v>-13852</v>
      </c>
      <c r="J6" s="31">
        <f>IF(ISERROR(I6/H6),"",I6/H6)</f>
        <v>-0.0559272283883575</v>
      </c>
      <c r="K6" s="18">
        <f>K7+K33</f>
        <v>3139212</v>
      </c>
      <c r="L6" s="18">
        <f>L7+L33</f>
        <v>3197223</v>
      </c>
      <c r="M6" s="18">
        <f>K6-L6</f>
        <v>-58011</v>
      </c>
      <c r="N6" s="31">
        <f>IF(ISERROR(M6/L6),"",M6/L6)</f>
        <v>-0.0181441832490258</v>
      </c>
      <c r="O6" s="32"/>
      <c r="P6" s="32"/>
      <c r="Q6" s="32"/>
      <c r="R6" s="32"/>
      <c r="S6" s="32"/>
      <c r="T6" s="32"/>
      <c r="U6" s="32"/>
      <c r="V6" s="32"/>
      <c r="W6" s="32"/>
    </row>
    <row r="7" ht="15.75" customHeight="1" spans="1:14">
      <c r="A7" s="14" t="s">
        <v>20</v>
      </c>
      <c r="B7" s="19" t="s">
        <v>21</v>
      </c>
      <c r="C7" s="14" t="s">
        <v>22</v>
      </c>
      <c r="D7" s="18">
        <f>D15+D24</f>
        <v>23642</v>
      </c>
      <c r="E7" s="18">
        <v>131349</v>
      </c>
      <c r="F7" s="18">
        <f t="shared" ref="F7:H8" si="0">F15+F24</f>
        <v>131349</v>
      </c>
      <c r="G7" s="18">
        <f t="shared" si="0"/>
        <v>24742</v>
      </c>
      <c r="H7" s="18">
        <f t="shared" si="0"/>
        <v>154759</v>
      </c>
      <c r="I7" s="18">
        <f>F7-H7</f>
        <v>-23410</v>
      </c>
      <c r="J7" s="31">
        <f>IF(ISERROR(I7/H7),"",I7/H7)</f>
        <v>-0.151267454558378</v>
      </c>
      <c r="K7" s="18">
        <f>K15+K24</f>
        <v>1942364</v>
      </c>
      <c r="L7" s="18">
        <f>L15+L24</f>
        <v>1872632</v>
      </c>
      <c r="M7" s="18">
        <f>K7-L7</f>
        <v>69732</v>
      </c>
      <c r="N7" s="31">
        <f>IF(ISERROR(M7/L7),"",M7/L7)</f>
        <v>0.0372374283895608</v>
      </c>
    </row>
    <row r="8" ht="15.75" customHeight="1" spans="1:14">
      <c r="A8" s="14" t="s">
        <v>23</v>
      </c>
      <c r="B8" s="14" t="s">
        <v>24</v>
      </c>
      <c r="C8" s="14" t="s">
        <v>22</v>
      </c>
      <c r="D8" s="18">
        <f>D16+D25</f>
        <v>22248</v>
      </c>
      <c r="E8" s="18">
        <v>102451</v>
      </c>
      <c r="F8" s="18">
        <f t="shared" si="0"/>
        <v>124699</v>
      </c>
      <c r="G8" s="18">
        <f t="shared" si="0"/>
        <v>22250</v>
      </c>
      <c r="H8" s="18">
        <f t="shared" si="0"/>
        <v>140790</v>
      </c>
      <c r="I8" s="18">
        <f>F8-H8</f>
        <v>-16091</v>
      </c>
      <c r="J8" s="31">
        <f>IF(ISERROR(I8/H8),"",I8/H8)</f>
        <v>-0.11429078769799</v>
      </c>
      <c r="K8" s="18">
        <f>K16+K25</f>
        <v>1848676</v>
      </c>
      <c r="L8" s="18">
        <f>L16+L25</f>
        <v>1781242</v>
      </c>
      <c r="M8" s="18">
        <f>K8-L8</f>
        <v>67434</v>
      </c>
      <c r="N8" s="31">
        <f>IF(ISERROR(M8/L8),"",M8/L8)</f>
        <v>0.0378578542387839</v>
      </c>
    </row>
    <row r="9" ht="15.75" customHeight="1" spans="1:14">
      <c r="A9" s="14" t="s">
        <v>25</v>
      </c>
      <c r="B9" s="14" t="s">
        <v>26</v>
      </c>
      <c r="C9" s="14" t="s">
        <v>22</v>
      </c>
      <c r="D9" s="20">
        <v>0</v>
      </c>
      <c r="E9" s="20">
        <v>0</v>
      </c>
      <c r="F9" s="18">
        <f>E9+D9</f>
        <v>0</v>
      </c>
      <c r="G9" s="20">
        <v>0</v>
      </c>
      <c r="H9" s="20">
        <v>0</v>
      </c>
      <c r="I9" s="18">
        <f>F9-H9</f>
        <v>0</v>
      </c>
      <c r="J9" s="31" t="str">
        <f>IF(ISERROR(I9/H9),"",I9/H9)</f>
        <v/>
      </c>
      <c r="K9" s="20">
        <v>0</v>
      </c>
      <c r="L9" s="18">
        <v>0</v>
      </c>
      <c r="M9" s="18">
        <f>K9-L9</f>
        <v>0</v>
      </c>
      <c r="N9" s="31" t="str">
        <f>IF(ISERROR(M9/L9),"",M9/L9)</f>
        <v/>
      </c>
    </row>
    <row r="10" ht="15.75" customHeight="1" spans="1:14">
      <c r="A10" s="15" t="s">
        <v>27</v>
      </c>
      <c r="B10" s="21" t="s">
        <v>28</v>
      </c>
      <c r="C10" s="15" t="s">
        <v>19</v>
      </c>
      <c r="D10" s="15" t="s">
        <v>19</v>
      </c>
      <c r="E10" s="15" t="s">
        <v>19</v>
      </c>
      <c r="F10" s="15" t="s">
        <v>19</v>
      </c>
      <c r="G10" s="15" t="s">
        <v>19</v>
      </c>
      <c r="H10" s="15" t="s">
        <v>19</v>
      </c>
      <c r="I10" s="15" t="s">
        <v>19</v>
      </c>
      <c r="J10" s="15" t="s">
        <v>19</v>
      </c>
      <c r="K10" s="15" t="s">
        <v>19</v>
      </c>
      <c r="L10" s="15" t="s">
        <v>19</v>
      </c>
      <c r="M10" s="15" t="s">
        <v>19</v>
      </c>
      <c r="N10" s="30" t="s">
        <v>19</v>
      </c>
    </row>
    <row r="11" ht="15.75" customHeight="1" spans="1:14">
      <c r="A11" s="14" t="s">
        <v>29</v>
      </c>
      <c r="B11" s="14" t="s">
        <v>30</v>
      </c>
      <c r="C11" s="14" t="s">
        <v>22</v>
      </c>
      <c r="D11" s="20">
        <v>70</v>
      </c>
      <c r="E11" s="20">
        <v>253</v>
      </c>
      <c r="F11" s="18">
        <f>E11+D11</f>
        <v>323</v>
      </c>
      <c r="G11" s="20">
        <v>0</v>
      </c>
      <c r="H11" s="20">
        <v>0</v>
      </c>
      <c r="I11" s="18">
        <f>F11-H11</f>
        <v>323</v>
      </c>
      <c r="J11" s="31" t="str">
        <f>IF(ISERROR(I11/H11),"",I11/H11)</f>
        <v/>
      </c>
      <c r="K11" s="20">
        <v>0</v>
      </c>
      <c r="L11" s="18">
        <v>0</v>
      </c>
      <c r="M11" s="18">
        <f>K11-L11</f>
        <v>0</v>
      </c>
      <c r="N11" s="31" t="str">
        <f>IF(ISERROR(M11/L11),"",M11/L11)</f>
        <v/>
      </c>
    </row>
    <row r="12" ht="15.75" customHeight="1" spans="1:14">
      <c r="A12" s="14" t="s">
        <v>31</v>
      </c>
      <c r="B12" s="14" t="s">
        <v>32</v>
      </c>
      <c r="C12" s="14" t="s">
        <v>22</v>
      </c>
      <c r="D12" s="20">
        <v>2008</v>
      </c>
      <c r="E12" s="20">
        <v>8878</v>
      </c>
      <c r="F12" s="18">
        <f>E12+D12</f>
        <v>10886</v>
      </c>
      <c r="G12" s="20">
        <v>0</v>
      </c>
      <c r="H12" s="20">
        <v>0</v>
      </c>
      <c r="I12" s="18">
        <f>F12-H12</f>
        <v>10886</v>
      </c>
      <c r="J12" s="31" t="str">
        <f>IF(ISERROR(I12/H12),"",I12/H12)</f>
        <v/>
      </c>
      <c r="K12" s="20">
        <v>0</v>
      </c>
      <c r="L12" s="18">
        <v>0</v>
      </c>
      <c r="M12" s="18">
        <f>K12-L12</f>
        <v>0</v>
      </c>
      <c r="N12" s="31" t="str">
        <f>IF(ISERROR(M12/L12),"",M12/L12)</f>
        <v/>
      </c>
    </row>
    <row r="13" ht="15.75" customHeight="1" spans="1:14">
      <c r="A13" s="14" t="s">
        <v>33</v>
      </c>
      <c r="B13" s="14" t="s">
        <v>34</v>
      </c>
      <c r="C13" s="14" t="s">
        <v>22</v>
      </c>
      <c r="D13" s="20">
        <v>21564</v>
      </c>
      <c r="E13" s="20">
        <v>98576</v>
      </c>
      <c r="F13" s="18">
        <f>E13+D13</f>
        <v>120140</v>
      </c>
      <c r="G13" s="20">
        <v>0</v>
      </c>
      <c r="H13" s="20">
        <v>0</v>
      </c>
      <c r="I13" s="18">
        <f>F13-H13</f>
        <v>120140</v>
      </c>
      <c r="J13" s="31" t="str">
        <f>IF(ISERROR(I13/H13),"",I13/H13)</f>
        <v/>
      </c>
      <c r="K13" s="20">
        <v>0</v>
      </c>
      <c r="L13" s="18">
        <v>0</v>
      </c>
      <c r="M13" s="18">
        <f>K13-L13</f>
        <v>0</v>
      </c>
      <c r="N13" s="31" t="str">
        <f>IF(ISERROR(M13/L13),"",M13/L13)</f>
        <v/>
      </c>
    </row>
    <row r="14" ht="15.75" customHeight="1" spans="1:14">
      <c r="A14" s="15" t="s">
        <v>35</v>
      </c>
      <c r="B14" s="21" t="s">
        <v>36</v>
      </c>
      <c r="C14" s="15"/>
      <c r="D14" s="14"/>
      <c r="E14" s="14"/>
      <c r="F14" s="14"/>
      <c r="G14" s="15"/>
      <c r="H14" s="15"/>
      <c r="I14" s="15"/>
      <c r="J14" s="15"/>
      <c r="K14" s="14"/>
      <c r="L14" s="15"/>
      <c r="M14" s="15"/>
      <c r="N14" s="30"/>
    </row>
    <row r="15" ht="15.75" customHeight="1" spans="1:14">
      <c r="A15" s="14" t="s">
        <v>37</v>
      </c>
      <c r="B15" s="22" t="s">
        <v>38</v>
      </c>
      <c r="C15" s="14" t="s">
        <v>22</v>
      </c>
      <c r="D15" s="20">
        <v>23126</v>
      </c>
      <c r="E15" s="20">
        <v>105314</v>
      </c>
      <c r="F15" s="20">
        <f t="shared" ref="F15:F22" si="1">E15+D15</f>
        <v>128440</v>
      </c>
      <c r="G15" s="18">
        <v>23673</v>
      </c>
      <c r="H15" s="18">
        <v>145334</v>
      </c>
      <c r="I15" s="18">
        <f t="shared" ref="I15:I22" si="2">F15-H15</f>
        <v>-16894</v>
      </c>
      <c r="J15" s="31">
        <f t="shared" ref="J15:J22" si="3">IF(ISERROR(I15/H15),"",I15/H15)</f>
        <v>-0.116242586043183</v>
      </c>
      <c r="K15" s="20">
        <v>1875930</v>
      </c>
      <c r="L15" s="18">
        <v>1813241</v>
      </c>
      <c r="M15" s="18">
        <f t="shared" ref="M15:M22" si="4">K15-L15</f>
        <v>62689</v>
      </c>
      <c r="N15" s="31">
        <f t="shared" ref="N15:N22" si="5">IF(ISERROR(M15/L15),"",M15/L15)</f>
        <v>0.0345729001274513</v>
      </c>
    </row>
    <row r="16" ht="15.75" customHeight="1" spans="1:14">
      <c r="A16" s="14" t="s">
        <v>39</v>
      </c>
      <c r="B16" s="22" t="s">
        <v>40</v>
      </c>
      <c r="C16" s="14" t="s">
        <v>22</v>
      </c>
      <c r="D16" s="20">
        <v>21819</v>
      </c>
      <c r="E16" s="20">
        <v>100412</v>
      </c>
      <c r="F16" s="20">
        <f t="shared" si="1"/>
        <v>122231</v>
      </c>
      <c r="G16" s="18">
        <v>21256</v>
      </c>
      <c r="H16" s="18">
        <v>131817</v>
      </c>
      <c r="I16" s="18">
        <f t="shared" si="2"/>
        <v>-9586</v>
      </c>
      <c r="J16" s="31">
        <f t="shared" si="3"/>
        <v>-0.0727220313009703</v>
      </c>
      <c r="K16" s="20">
        <v>1791830</v>
      </c>
      <c r="L16" s="18">
        <v>1731366</v>
      </c>
      <c r="M16" s="18">
        <f t="shared" si="4"/>
        <v>60464</v>
      </c>
      <c r="N16" s="31">
        <f t="shared" si="5"/>
        <v>0.0349227142036981</v>
      </c>
    </row>
    <row r="17" ht="15.75" customHeight="1" spans="1:14">
      <c r="A17" s="14" t="s">
        <v>41</v>
      </c>
      <c r="B17" s="22" t="s">
        <v>42</v>
      </c>
      <c r="C17" s="14" t="s">
        <v>43</v>
      </c>
      <c r="D17" s="20">
        <v>12333192</v>
      </c>
      <c r="E17" s="20">
        <v>108202251</v>
      </c>
      <c r="F17" s="20">
        <f t="shared" si="1"/>
        <v>120535443</v>
      </c>
      <c r="G17" s="18">
        <v>42144906.71</v>
      </c>
      <c r="H17" s="18">
        <v>201487002.82</v>
      </c>
      <c r="I17" s="18">
        <f t="shared" si="2"/>
        <v>-80951559.82</v>
      </c>
      <c r="J17" s="31">
        <f t="shared" si="3"/>
        <v>-0.401770628809833</v>
      </c>
      <c r="K17" s="20">
        <v>2148097029</v>
      </c>
      <c r="L17" s="18">
        <v>2067508931.77</v>
      </c>
      <c r="M17" s="18">
        <f t="shared" si="4"/>
        <v>80588097.23</v>
      </c>
      <c r="N17" s="31">
        <f t="shared" si="5"/>
        <v>0.0389783550589106</v>
      </c>
    </row>
    <row r="18" ht="15.75" customHeight="1" spans="1:14">
      <c r="A18" s="14" t="s">
        <v>44</v>
      </c>
      <c r="B18" s="22" t="s">
        <v>45</v>
      </c>
      <c r="C18" s="14" t="s">
        <v>22</v>
      </c>
      <c r="D18" s="20">
        <v>23116</v>
      </c>
      <c r="E18" s="20">
        <v>105225</v>
      </c>
      <c r="F18" s="20">
        <f t="shared" si="1"/>
        <v>128341</v>
      </c>
      <c r="G18" s="18">
        <v>23661</v>
      </c>
      <c r="H18" s="18">
        <v>145277</v>
      </c>
      <c r="I18" s="18">
        <f t="shared" si="2"/>
        <v>-16936</v>
      </c>
      <c r="J18" s="31">
        <f t="shared" si="3"/>
        <v>-0.11657729716335</v>
      </c>
      <c r="K18" s="20">
        <v>1867780</v>
      </c>
      <c r="L18" s="18">
        <v>1804752</v>
      </c>
      <c r="M18" s="18">
        <f t="shared" si="4"/>
        <v>63028</v>
      </c>
      <c r="N18" s="31">
        <f t="shared" si="5"/>
        <v>0.034923357890724</v>
      </c>
    </row>
    <row r="19" ht="15.75" customHeight="1" spans="1:14">
      <c r="A19" s="14" t="s">
        <v>46</v>
      </c>
      <c r="B19" s="22" t="s">
        <v>47</v>
      </c>
      <c r="C19" s="14" t="s">
        <v>22</v>
      </c>
      <c r="D19" s="20">
        <v>21816</v>
      </c>
      <c r="E19" s="20">
        <v>100399</v>
      </c>
      <c r="F19" s="20">
        <f t="shared" si="1"/>
        <v>122215</v>
      </c>
      <c r="G19" s="18">
        <v>21254</v>
      </c>
      <c r="H19" s="18">
        <v>131809</v>
      </c>
      <c r="I19" s="18">
        <f t="shared" si="2"/>
        <v>-9594</v>
      </c>
      <c r="J19" s="31">
        <f t="shared" si="3"/>
        <v>-0.0727871389662314</v>
      </c>
      <c r="K19" s="20">
        <v>1787370</v>
      </c>
      <c r="L19" s="18">
        <v>1726780</v>
      </c>
      <c r="M19" s="18">
        <f t="shared" si="4"/>
        <v>60590</v>
      </c>
      <c r="N19" s="31">
        <f t="shared" si="5"/>
        <v>0.0350884304891185</v>
      </c>
    </row>
    <row r="20" ht="15.75" customHeight="1" spans="1:14">
      <c r="A20" s="14" t="s">
        <v>48</v>
      </c>
      <c r="B20" s="22" t="s">
        <v>42</v>
      </c>
      <c r="C20" s="14" t="s">
        <v>43</v>
      </c>
      <c r="D20" s="20">
        <v>11832592</v>
      </c>
      <c r="E20" s="20">
        <v>107205136</v>
      </c>
      <c r="F20" s="20">
        <f t="shared" si="1"/>
        <v>119037728</v>
      </c>
      <c r="G20" s="18">
        <v>42144506.71</v>
      </c>
      <c r="H20" s="18">
        <v>201373242.82</v>
      </c>
      <c r="I20" s="18">
        <f t="shared" si="2"/>
        <v>-82335514.82</v>
      </c>
      <c r="J20" s="31">
        <f t="shared" si="3"/>
        <v>-0.408870183878385</v>
      </c>
      <c r="K20" s="20">
        <v>2128539309</v>
      </c>
      <c r="L20" s="18">
        <v>2050786136.93</v>
      </c>
      <c r="M20" s="18">
        <f t="shared" si="4"/>
        <v>77753172.0699999</v>
      </c>
      <c r="N20" s="31">
        <f t="shared" si="5"/>
        <v>0.0379138373669696</v>
      </c>
    </row>
    <row r="21" ht="15.75" customHeight="1" spans="1:14">
      <c r="A21" s="14" t="s">
        <v>49</v>
      </c>
      <c r="B21" s="22" t="s">
        <v>50</v>
      </c>
      <c r="C21" s="14" t="s">
        <v>22</v>
      </c>
      <c r="D21" s="20">
        <v>15053</v>
      </c>
      <c r="E21" s="20">
        <v>52029</v>
      </c>
      <c r="F21" s="20">
        <f t="shared" si="1"/>
        <v>67082</v>
      </c>
      <c r="G21" s="18">
        <v>2714</v>
      </c>
      <c r="H21" s="18">
        <v>15510</v>
      </c>
      <c r="I21" s="18">
        <f t="shared" si="2"/>
        <v>51572</v>
      </c>
      <c r="J21" s="31">
        <f t="shared" si="3"/>
        <v>3.3250805931657</v>
      </c>
      <c r="K21" s="20">
        <v>223864</v>
      </c>
      <c r="L21" s="18">
        <v>126037</v>
      </c>
      <c r="M21" s="18">
        <f t="shared" si="4"/>
        <v>97827</v>
      </c>
      <c r="N21" s="31">
        <f t="shared" si="5"/>
        <v>0.776176836960575</v>
      </c>
    </row>
    <row r="22" ht="15.75" customHeight="1" spans="1:14">
      <c r="A22" s="14" t="s">
        <v>51</v>
      </c>
      <c r="B22" s="22" t="s">
        <v>52</v>
      </c>
      <c r="C22" s="14" t="s">
        <v>22</v>
      </c>
      <c r="D22" s="20">
        <v>95297</v>
      </c>
      <c r="E22" s="20">
        <v>0</v>
      </c>
      <c r="F22" s="20">
        <f t="shared" si="1"/>
        <v>95297</v>
      </c>
      <c r="G22" s="18">
        <v>34885</v>
      </c>
      <c r="H22" s="18">
        <v>34885</v>
      </c>
      <c r="I22" s="18">
        <f t="shared" si="2"/>
        <v>60412</v>
      </c>
      <c r="J22" s="31">
        <f t="shared" si="3"/>
        <v>1.73174716927046</v>
      </c>
      <c r="K22" s="20">
        <v>373229</v>
      </c>
      <c r="L22" s="18">
        <v>280593</v>
      </c>
      <c r="M22" s="18">
        <f t="shared" si="4"/>
        <v>92636</v>
      </c>
      <c r="N22" s="31">
        <f t="shared" si="5"/>
        <v>0.330143660034285</v>
      </c>
    </row>
    <row r="23" ht="15.75" customHeight="1" spans="1:14">
      <c r="A23" s="15" t="s">
        <v>53</v>
      </c>
      <c r="B23" s="21" t="s">
        <v>54</v>
      </c>
      <c r="C23" s="15"/>
      <c r="D23" s="14"/>
      <c r="E23" s="14"/>
      <c r="F23" s="14"/>
      <c r="G23" s="15"/>
      <c r="H23" s="15"/>
      <c r="I23" s="15"/>
      <c r="J23" s="15"/>
      <c r="K23" s="14"/>
      <c r="L23" s="15"/>
      <c r="M23" s="15"/>
      <c r="N23" s="30"/>
    </row>
    <row r="24" ht="15.75" customHeight="1" spans="1:14">
      <c r="A24" s="14" t="s">
        <v>55</v>
      </c>
      <c r="B24" s="22" t="s">
        <v>38</v>
      </c>
      <c r="C24" s="14" t="s">
        <v>22</v>
      </c>
      <c r="D24" s="20">
        <v>516</v>
      </c>
      <c r="E24" s="20">
        <v>2393</v>
      </c>
      <c r="F24" s="20">
        <f t="shared" ref="F24:F31" si="6">E24+D24</f>
        <v>2909</v>
      </c>
      <c r="G24" s="18">
        <v>1069</v>
      </c>
      <c r="H24" s="18">
        <v>9425</v>
      </c>
      <c r="I24" s="18">
        <f t="shared" ref="I24:I31" si="7">F24-H24</f>
        <v>-6516</v>
      </c>
      <c r="J24" s="31">
        <f t="shared" ref="J24:J31" si="8">IF(ISERROR(I24/H24),"",I24/H24)</f>
        <v>-0.691352785145889</v>
      </c>
      <c r="K24" s="20">
        <v>66434</v>
      </c>
      <c r="L24" s="18">
        <v>59391</v>
      </c>
      <c r="M24" s="18">
        <f t="shared" ref="M24:M31" si="9">K24-L24</f>
        <v>7043</v>
      </c>
      <c r="N24" s="31">
        <f t="shared" ref="N24:N31" si="10">IF(ISERROR(M24/L24),"",M24/L24)</f>
        <v>0.118586991294977</v>
      </c>
    </row>
    <row r="25" ht="15.75" customHeight="1" spans="1:14">
      <c r="A25" s="14" t="s">
        <v>56</v>
      </c>
      <c r="B25" s="22" t="s">
        <v>57</v>
      </c>
      <c r="C25" s="14" t="s">
        <v>22</v>
      </c>
      <c r="D25" s="20">
        <v>429</v>
      </c>
      <c r="E25" s="20">
        <v>2039</v>
      </c>
      <c r="F25" s="20">
        <f t="shared" si="6"/>
        <v>2468</v>
      </c>
      <c r="G25" s="18">
        <v>994</v>
      </c>
      <c r="H25" s="18">
        <v>8973</v>
      </c>
      <c r="I25" s="18">
        <f t="shared" si="7"/>
        <v>-6505</v>
      </c>
      <c r="J25" s="31">
        <f t="shared" si="8"/>
        <v>-0.724952635684832</v>
      </c>
      <c r="K25" s="20">
        <v>56846</v>
      </c>
      <c r="L25" s="18">
        <v>49876</v>
      </c>
      <c r="M25" s="18">
        <f t="shared" si="9"/>
        <v>6970</v>
      </c>
      <c r="N25" s="31">
        <f t="shared" si="10"/>
        <v>0.139746571497313</v>
      </c>
    </row>
    <row r="26" ht="15.75" customHeight="1" spans="1:14">
      <c r="A26" s="14" t="s">
        <v>58</v>
      </c>
      <c r="B26" s="22" t="s">
        <v>59</v>
      </c>
      <c r="C26" s="14" t="s">
        <v>22</v>
      </c>
      <c r="D26" s="20">
        <v>87</v>
      </c>
      <c r="E26" s="20">
        <v>354</v>
      </c>
      <c r="F26" s="20">
        <f t="shared" si="6"/>
        <v>441</v>
      </c>
      <c r="G26" s="18">
        <v>75</v>
      </c>
      <c r="H26" s="18">
        <v>452</v>
      </c>
      <c r="I26" s="18">
        <f t="shared" si="7"/>
        <v>-11</v>
      </c>
      <c r="J26" s="31">
        <f t="shared" si="8"/>
        <v>-0.0243362831858407</v>
      </c>
      <c r="K26" s="20">
        <v>9588</v>
      </c>
      <c r="L26" s="18">
        <v>9515</v>
      </c>
      <c r="M26" s="18">
        <f t="shared" si="9"/>
        <v>73</v>
      </c>
      <c r="N26" s="31">
        <f t="shared" si="10"/>
        <v>0.00767209668943773</v>
      </c>
    </row>
    <row r="27" ht="15.75" customHeight="1" spans="1:14">
      <c r="A27" s="14" t="s">
        <v>60</v>
      </c>
      <c r="B27" s="22" t="s">
        <v>61</v>
      </c>
      <c r="C27" s="14" t="s">
        <v>62</v>
      </c>
      <c r="D27" s="20">
        <v>160955</v>
      </c>
      <c r="E27" s="20">
        <v>399448</v>
      </c>
      <c r="F27" s="20">
        <f t="shared" si="6"/>
        <v>560403</v>
      </c>
      <c r="G27" s="18">
        <v>93281</v>
      </c>
      <c r="H27" s="18">
        <v>651526</v>
      </c>
      <c r="I27" s="18">
        <f t="shared" si="7"/>
        <v>-91123</v>
      </c>
      <c r="J27" s="31">
        <f t="shared" si="8"/>
        <v>-0.139860880456037</v>
      </c>
      <c r="K27" s="20">
        <v>40799943</v>
      </c>
      <c r="L27" s="18">
        <v>37191293</v>
      </c>
      <c r="M27" s="18">
        <f t="shared" si="9"/>
        <v>3608650</v>
      </c>
      <c r="N27" s="31">
        <f t="shared" si="10"/>
        <v>0.0970294310552741</v>
      </c>
    </row>
    <row r="28" ht="15.75" customHeight="1" spans="1:14">
      <c r="A28" s="14" t="s">
        <v>63</v>
      </c>
      <c r="B28" s="22" t="s">
        <v>42</v>
      </c>
      <c r="C28" s="14" t="s">
        <v>62</v>
      </c>
      <c r="D28" s="20">
        <v>109157</v>
      </c>
      <c r="E28" s="20">
        <v>287956</v>
      </c>
      <c r="F28" s="20">
        <f t="shared" si="6"/>
        <v>397113</v>
      </c>
      <c r="G28" s="18">
        <v>89407</v>
      </c>
      <c r="H28" s="18">
        <v>596465</v>
      </c>
      <c r="I28" s="18">
        <f t="shared" si="7"/>
        <v>-199352</v>
      </c>
      <c r="J28" s="31">
        <f t="shared" si="8"/>
        <v>-0.334222460664079</v>
      </c>
      <c r="K28" s="20">
        <v>31785772</v>
      </c>
      <c r="L28" s="18">
        <v>29337453</v>
      </c>
      <c r="M28" s="18">
        <f t="shared" si="9"/>
        <v>2448319</v>
      </c>
      <c r="N28" s="31">
        <f t="shared" si="10"/>
        <v>0.0834536999513898</v>
      </c>
    </row>
    <row r="29" ht="15.75" customHeight="1" spans="1:14">
      <c r="A29" s="14" t="s">
        <v>64</v>
      </c>
      <c r="B29" s="22" t="s">
        <v>65</v>
      </c>
      <c r="C29" s="14" t="s">
        <v>62</v>
      </c>
      <c r="D29" s="20">
        <v>99086</v>
      </c>
      <c r="E29" s="20">
        <v>236055</v>
      </c>
      <c r="F29" s="20">
        <f t="shared" si="6"/>
        <v>335141</v>
      </c>
      <c r="G29" s="18">
        <v>81327</v>
      </c>
      <c r="H29" s="18">
        <v>535677</v>
      </c>
      <c r="I29" s="18">
        <f t="shared" si="7"/>
        <v>-200536</v>
      </c>
      <c r="J29" s="31">
        <f t="shared" si="8"/>
        <v>-0.374359922117246</v>
      </c>
      <c r="K29" s="20">
        <v>21484580</v>
      </c>
      <c r="L29" s="18">
        <v>19606981</v>
      </c>
      <c r="M29" s="18">
        <f t="shared" si="9"/>
        <v>1877599</v>
      </c>
      <c r="N29" s="31">
        <f t="shared" si="10"/>
        <v>0.0957617595488056</v>
      </c>
    </row>
    <row r="30" ht="15.75" customHeight="1" spans="1:14">
      <c r="A30" s="14" t="s">
        <v>66</v>
      </c>
      <c r="B30" s="22" t="s">
        <v>50</v>
      </c>
      <c r="C30" s="14" t="s">
        <v>22</v>
      </c>
      <c r="D30" s="20">
        <v>291</v>
      </c>
      <c r="E30" s="20">
        <v>1054</v>
      </c>
      <c r="F30" s="20">
        <f t="shared" si="6"/>
        <v>1345</v>
      </c>
      <c r="G30" s="18">
        <v>124</v>
      </c>
      <c r="H30" s="18">
        <v>571</v>
      </c>
      <c r="I30" s="18">
        <f t="shared" si="7"/>
        <v>774</v>
      </c>
      <c r="J30" s="31">
        <f t="shared" si="8"/>
        <v>1.35551663747811</v>
      </c>
      <c r="K30" s="20">
        <v>15435</v>
      </c>
      <c r="L30" s="18">
        <v>13035</v>
      </c>
      <c r="M30" s="18">
        <f t="shared" si="9"/>
        <v>2400</v>
      </c>
      <c r="N30" s="31">
        <f t="shared" si="10"/>
        <v>0.184119677790564</v>
      </c>
    </row>
    <row r="31" ht="15.75" customHeight="1" spans="1:14">
      <c r="A31" s="14" t="s">
        <v>67</v>
      </c>
      <c r="B31" s="22" t="s">
        <v>52</v>
      </c>
      <c r="C31" s="14" t="s">
        <v>22</v>
      </c>
      <c r="D31" s="20">
        <v>743</v>
      </c>
      <c r="E31" s="20">
        <v>0</v>
      </c>
      <c r="F31" s="20">
        <f t="shared" si="6"/>
        <v>743</v>
      </c>
      <c r="G31" s="18">
        <v>398</v>
      </c>
      <c r="H31" s="18">
        <v>398</v>
      </c>
      <c r="I31" s="18">
        <f t="shared" si="7"/>
        <v>345</v>
      </c>
      <c r="J31" s="31">
        <f t="shared" si="8"/>
        <v>0.866834170854271</v>
      </c>
      <c r="K31" s="20">
        <v>26634</v>
      </c>
      <c r="L31" s="18">
        <v>26039</v>
      </c>
      <c r="M31" s="18">
        <f t="shared" si="9"/>
        <v>595</v>
      </c>
      <c r="N31" s="31">
        <f t="shared" si="10"/>
        <v>0.0228503398748032</v>
      </c>
    </row>
    <row r="32" ht="15.75" customHeight="1" spans="1:14">
      <c r="A32" s="14" t="s">
        <v>68</v>
      </c>
      <c r="B32" s="19" t="s">
        <v>69</v>
      </c>
      <c r="C32" s="15"/>
      <c r="D32" s="14"/>
      <c r="E32" s="14"/>
      <c r="F32" s="14"/>
      <c r="G32" s="15"/>
      <c r="H32" s="15"/>
      <c r="I32" s="15"/>
      <c r="J32" s="15"/>
      <c r="K32" s="14"/>
      <c r="L32" s="15"/>
      <c r="M32" s="15"/>
      <c r="N32" s="15"/>
    </row>
    <row r="33" ht="15.75" customHeight="1" spans="1:14">
      <c r="A33" s="14" t="s">
        <v>70</v>
      </c>
      <c r="B33" s="22" t="s">
        <v>38</v>
      </c>
      <c r="C33" s="14" t="s">
        <v>22</v>
      </c>
      <c r="D33" s="20">
        <v>16960</v>
      </c>
      <c r="E33" s="20">
        <v>85518</v>
      </c>
      <c r="F33" s="20">
        <f>E33+D33</f>
        <v>102478</v>
      </c>
      <c r="G33" s="18">
        <v>16980</v>
      </c>
      <c r="H33" s="18">
        <v>92920</v>
      </c>
      <c r="I33" s="18">
        <f>F33-H33</f>
        <v>9558</v>
      </c>
      <c r="J33" s="31">
        <f>IF(ISERROR(I33/H33),"",I33/H33)</f>
        <v>0.102862677572105</v>
      </c>
      <c r="K33" s="20">
        <v>1196848</v>
      </c>
      <c r="L33" s="18">
        <v>1324591</v>
      </c>
      <c r="M33" s="18">
        <f>K33-L33</f>
        <v>-127743</v>
      </c>
      <c r="N33" s="31">
        <f>IF(ISERROR(M33/L33),"",M33/L33)</f>
        <v>-0.0964395802175917</v>
      </c>
    </row>
    <row r="34" ht="15.75" customHeight="1" spans="1:14">
      <c r="A34" s="14" t="s">
        <v>71</v>
      </c>
      <c r="B34" s="22" t="s">
        <v>72</v>
      </c>
      <c r="C34" s="14" t="s">
        <v>43</v>
      </c>
      <c r="D34" s="20">
        <v>139293</v>
      </c>
      <c r="E34" s="20">
        <v>725052</v>
      </c>
      <c r="F34" s="20">
        <f>E34+D34</f>
        <v>864345</v>
      </c>
      <c r="G34" s="18">
        <v>151732.53</v>
      </c>
      <c r="H34" s="18">
        <v>782166.95</v>
      </c>
      <c r="I34" s="18">
        <f>F34-H34</f>
        <v>82178.05</v>
      </c>
      <c r="J34" s="31">
        <f>IF(ISERROR(I34/H34),"",I34/H34)</f>
        <v>0.105064590110845</v>
      </c>
      <c r="K34" s="20">
        <v>6890872</v>
      </c>
      <c r="L34" s="18">
        <v>6857691.05</v>
      </c>
      <c r="M34" s="18">
        <f>K34-L34</f>
        <v>33180.9500000002</v>
      </c>
      <c r="N34" s="31">
        <f>IF(ISERROR(M34/L34),"",M34/L34)</f>
        <v>0.00483850172865402</v>
      </c>
    </row>
    <row r="35" ht="15.75" customHeight="1" spans="1:14">
      <c r="A35" s="14" t="s">
        <v>73</v>
      </c>
      <c r="B35" s="22" t="s">
        <v>74</v>
      </c>
      <c r="C35" s="14" t="s">
        <v>22</v>
      </c>
      <c r="D35" s="20">
        <v>10908</v>
      </c>
      <c r="E35" s="20">
        <v>47069</v>
      </c>
      <c r="F35" s="20">
        <f>E35+D35</f>
        <v>57977</v>
      </c>
      <c r="G35" s="18">
        <v>6021</v>
      </c>
      <c r="H35" s="18">
        <v>30141</v>
      </c>
      <c r="I35" s="18">
        <f>F35-H35</f>
        <v>27836</v>
      </c>
      <c r="J35" s="31">
        <f>IF(ISERROR(I35/H35),"",I35/H35)</f>
        <v>0.92352609402475</v>
      </c>
      <c r="K35" s="20">
        <v>631654</v>
      </c>
      <c r="L35" s="18">
        <v>514353</v>
      </c>
      <c r="M35" s="18">
        <f>K35-L35</f>
        <v>117301</v>
      </c>
      <c r="N35" s="31">
        <f>IF(ISERROR(M35/L35),"",M35/L35)</f>
        <v>0.228055440524309</v>
      </c>
    </row>
    <row r="36" ht="15.75" customHeight="1" spans="1:14">
      <c r="A36" s="14" t="s">
        <v>75</v>
      </c>
      <c r="B36" s="22" t="s">
        <v>76</v>
      </c>
      <c r="C36" s="14" t="s">
        <v>22</v>
      </c>
      <c r="D36" s="20">
        <v>0</v>
      </c>
      <c r="E36" s="20">
        <v>1</v>
      </c>
      <c r="F36" s="20">
        <f>E36+D36</f>
        <v>1</v>
      </c>
      <c r="G36" s="18">
        <v>29533</v>
      </c>
      <c r="H36" s="18">
        <v>29533</v>
      </c>
      <c r="I36" s="18">
        <f>F36-H36</f>
        <v>-29532</v>
      </c>
      <c r="J36" s="31">
        <f>IF(ISERROR(I36/H36),"",I36/H36)</f>
        <v>-0.999966139572681</v>
      </c>
      <c r="K36" s="20">
        <v>498267</v>
      </c>
      <c r="L36" s="18">
        <v>280809</v>
      </c>
      <c r="M36" s="18">
        <f>K36-L36</f>
        <v>217458</v>
      </c>
      <c r="N36" s="31">
        <f>IF(ISERROR(M36/L36),"",M36/L36)</f>
        <v>0.774398256466139</v>
      </c>
    </row>
    <row r="37" ht="15.75" customHeight="1" spans="1:14">
      <c r="A37" s="14" t="s">
        <v>19</v>
      </c>
      <c r="B37" s="21" t="s">
        <v>19</v>
      </c>
      <c r="C37" s="15"/>
      <c r="D37" s="14"/>
      <c r="E37" s="14"/>
      <c r="F37" s="14"/>
      <c r="G37" s="15"/>
      <c r="H37" s="15"/>
      <c r="I37" s="15"/>
      <c r="J37" s="15"/>
      <c r="K37" s="14"/>
      <c r="L37" s="15"/>
      <c r="M37" s="15"/>
      <c r="N37" s="15"/>
    </row>
    <row r="38" ht="15" customHeight="1" spans="1:15">
      <c r="A38" s="14" t="s">
        <v>77</v>
      </c>
      <c r="B38" s="19" t="s">
        <v>78</v>
      </c>
      <c r="C38" s="14" t="s">
        <v>19</v>
      </c>
      <c r="D38" s="20">
        <v>5</v>
      </c>
      <c r="E38" s="20">
        <v>22</v>
      </c>
      <c r="F38" s="20">
        <f>E38+D38</f>
        <v>27</v>
      </c>
      <c r="G38" s="18">
        <v>5</v>
      </c>
      <c r="H38" s="18">
        <v>27</v>
      </c>
      <c r="I38" s="18">
        <f>F38-H38</f>
        <v>0</v>
      </c>
      <c r="J38" s="31">
        <f>IF(ISERROR(I38/H38),"",I38/H38)</f>
        <v>0</v>
      </c>
      <c r="K38" s="20">
        <v>1864</v>
      </c>
      <c r="L38" s="18">
        <v>1952</v>
      </c>
      <c r="M38" s="18">
        <f>K38-L38</f>
        <v>-88</v>
      </c>
      <c r="N38" s="31">
        <f>IF(ISERROR(M38/L38),"",M38/L38)</f>
        <v>-0.0450819672131148</v>
      </c>
      <c r="O38" s="33"/>
    </row>
    <row r="39" ht="15" customHeight="1" spans="1:15">
      <c r="A39" s="14" t="s">
        <v>79</v>
      </c>
      <c r="B39" s="19" t="s">
        <v>80</v>
      </c>
      <c r="C39" s="14" t="s">
        <v>19</v>
      </c>
      <c r="D39" s="20">
        <v>0</v>
      </c>
      <c r="E39" s="20">
        <v>5</v>
      </c>
      <c r="F39" s="20">
        <f>E39+D39</f>
        <v>5</v>
      </c>
      <c r="G39" s="18">
        <v>0</v>
      </c>
      <c r="H39" s="18">
        <v>1</v>
      </c>
      <c r="I39" s="18">
        <f>F39-H39</f>
        <v>4</v>
      </c>
      <c r="J39" s="31">
        <f>IF(ISERROR(I39/H39),"",I39/H39)</f>
        <v>4</v>
      </c>
      <c r="K39" s="20">
        <v>111</v>
      </c>
      <c r="L39" s="18">
        <v>102</v>
      </c>
      <c r="M39" s="18">
        <f>K39-L39</f>
        <v>9</v>
      </c>
      <c r="N39" s="31">
        <f>IF(ISERROR(M39/L39),"",M39/L39)</f>
        <v>0.0882352941176471</v>
      </c>
      <c r="O39" s="33"/>
    </row>
    <row r="40" ht="15" customHeight="1" spans="1:14">
      <c r="A40" s="23" t="s">
        <v>81</v>
      </c>
      <c r="B40" s="23" t="s">
        <v>81</v>
      </c>
      <c r="C40" s="24"/>
      <c r="D40" s="25"/>
      <c r="E40" s="25"/>
      <c r="F40" s="25"/>
      <c r="G40" s="25"/>
      <c r="H40" s="25"/>
      <c r="I40" s="34"/>
      <c r="J40" s="35"/>
      <c r="K40" s="25"/>
      <c r="L40" s="25"/>
      <c r="M40" s="34"/>
      <c r="N40" s="36"/>
    </row>
    <row r="41" customHeight="1" spans="1:2">
      <c r="A41" s="26"/>
      <c r="B41" s="26"/>
    </row>
  </sheetData>
  <mergeCells count="7">
    <mergeCell ref="B1:N1"/>
    <mergeCell ref="D3:F3"/>
    <mergeCell ref="G3:H3"/>
    <mergeCell ref="K3:N3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SZAIC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GaoYY1</cp:lastModifiedBy>
  <dcterms:created xsi:type="dcterms:W3CDTF">2000-10-19T03:20:00Z</dcterms:created>
  <cp:lastPrinted>2014-03-17T02:49:00Z</cp:lastPrinted>
  <dcterms:modified xsi:type="dcterms:W3CDTF">2019-08-12T09:01:51Z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