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8480" windowHeight="12225"/>
  </bookViews>
  <sheets>
    <sheet name="商事主体统计" sheetId="1" r:id="rId1"/>
  </sheets>
  <definedNames>
    <definedName name="_xlnm.Print_Area" localSheetId="0">商事主体统计!$B$1:$M$38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M38" i="1"/>
  <c r="L38"/>
  <c r="I38"/>
  <c r="H38"/>
  <c r="M37"/>
  <c r="L37"/>
  <c r="I37"/>
  <c r="H37"/>
  <c r="M36"/>
  <c r="L36"/>
  <c r="I36"/>
  <c r="H36"/>
  <c r="M35"/>
  <c r="L35"/>
  <c r="I35"/>
  <c r="H35"/>
  <c r="M34"/>
  <c r="L34"/>
  <c r="I34"/>
  <c r="H34"/>
  <c r="M33"/>
  <c r="L33"/>
  <c r="I33"/>
  <c r="H33"/>
  <c r="M31"/>
  <c r="L31"/>
  <c r="I31"/>
  <c r="H31"/>
  <c r="M30"/>
  <c r="L30"/>
  <c r="I30"/>
  <c r="H30"/>
  <c r="M29"/>
  <c r="L29"/>
  <c r="I29"/>
  <c r="H29"/>
  <c r="M28"/>
  <c r="L28"/>
  <c r="I28"/>
  <c r="H28"/>
  <c r="M27"/>
  <c r="L27"/>
  <c r="I27"/>
  <c r="H27"/>
  <c r="M26"/>
  <c r="L26"/>
  <c r="I26"/>
  <c r="H26"/>
  <c r="M25"/>
  <c r="L25"/>
  <c r="I25"/>
  <c r="H25"/>
  <c r="M24"/>
  <c r="L24"/>
  <c r="I24"/>
  <c r="H24"/>
  <c r="M22"/>
  <c r="L22"/>
  <c r="I22"/>
  <c r="H22"/>
  <c r="M21"/>
  <c r="L21"/>
  <c r="I21"/>
  <c r="H21"/>
  <c r="M20"/>
  <c r="L20"/>
  <c r="I20"/>
  <c r="H20"/>
  <c r="M19"/>
  <c r="L19"/>
  <c r="I19"/>
  <c r="H19"/>
  <c r="M18"/>
  <c r="L18"/>
  <c r="I18"/>
  <c r="H18"/>
  <c r="M17"/>
  <c r="L17"/>
  <c r="I17"/>
  <c r="H17"/>
  <c r="M16"/>
  <c r="L16"/>
  <c r="I16"/>
  <c r="H16"/>
  <c r="M15"/>
  <c r="L15"/>
  <c r="I15"/>
  <c r="H15"/>
  <c r="M13"/>
  <c r="L13"/>
  <c r="K13"/>
  <c r="I13"/>
  <c r="H13"/>
  <c r="M12"/>
  <c r="L12"/>
  <c r="I12"/>
  <c r="H12"/>
  <c r="M11"/>
  <c r="L11"/>
  <c r="I11"/>
  <c r="H11"/>
  <c r="M10"/>
  <c r="M8"/>
  <c r="L8"/>
  <c r="I8"/>
  <c r="H8"/>
  <c r="M7"/>
  <c r="L7"/>
  <c r="K7"/>
  <c r="J7"/>
  <c r="I7"/>
  <c r="H7"/>
  <c r="G7"/>
  <c r="F7"/>
  <c r="E7"/>
  <c r="D7"/>
  <c r="M6"/>
  <c r="L6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<sst xmlns="http://schemas.openxmlformats.org/spreadsheetml/2006/main" count="114" uniqueCount="78">
  <si>
    <t>报告期：</t>
  </si>
  <si>
    <t>recordid</t>
  </si>
  <si>
    <t>项目</t>
  </si>
  <si>
    <t>单位</t>
  </si>
  <si>
    <t>本年情况</t>
  </si>
  <si>
    <t>上年情况</t>
  </si>
  <si>
    <t>历年累计</t>
  </si>
  <si>
    <t>2月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</si>
  <si>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</si>
  <si>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</si>
  <si>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</si>
  <si>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</si>
  <si>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</si>
  <si>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</si>
  <si>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</si>
  <si>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5009</t>
  </si>
  <si>
    <t>商事主体总数</t>
  </si>
  <si>
    <t>户</t>
  </si>
  <si>
    <t>5012</t>
  </si>
  <si>
    <t>（一）企业总数</t>
  </si>
  <si>
    <t>f6dd5caa-41a3-40e5-90f4-113b46e34f3d</t>
  </si>
  <si>
    <t xml:space="preserve">       其中：法人企业</t>
  </si>
  <si>
    <t xml:space="preserve">             自贸区</t>
  </si>
  <si>
    <t>-37.03%</t>
  </si>
  <si>
    <t>32.71%</t>
  </si>
  <si>
    <t xml:space="preserve">      其中：</t>
  </si>
  <si>
    <t xml:space="preserve">           第一产业</t>
  </si>
  <si>
    <t xml:space="preserve">           第二产业</t>
  </si>
  <si>
    <t xml:space="preserve">           第三产业</t>
  </si>
  <si>
    <t>5013</t>
  </si>
  <si>
    <t xml:space="preserve">    1、内资企业（含私营）</t>
  </si>
  <si>
    <t>890f5dd3-ad15-4879-b9b3-e59b0f90facb</t>
  </si>
  <si>
    <t xml:space="preserve">       户数</t>
  </si>
  <si>
    <t>0eb1ba7a-11aa-414f-a294-942748a62ab9</t>
  </si>
  <si>
    <t xml:space="preserve">       其中:法人企业</t>
  </si>
  <si>
    <t>1776f6b3-6e59-44ba-8a79-0a125ced0e78</t>
  </si>
  <si>
    <t xml:space="preserve">       注册资本</t>
  </si>
  <si>
    <t>万元</t>
  </si>
  <si>
    <t>87f5bc9b-20e5-43a9-ad6d-1988eeb769e5</t>
  </si>
  <si>
    <t xml:space="preserve">       其中：私营企业</t>
  </si>
  <si>
    <t>d7c42251-1773-4115-a862-5112df176951</t>
  </si>
  <si>
    <t xml:space="preserve">       私营法人企业</t>
  </si>
  <si>
    <t>df572b5f-6769-4690-bc93-ada50f889963</t>
  </si>
  <si>
    <t>628f9692-3e80-4a22-988b-6e841143aa7a</t>
  </si>
  <si>
    <t xml:space="preserve">       注销企业户数</t>
  </si>
  <si>
    <t>eb420e59-cc1a-48ed-bc45-a4cab4b741f7</t>
  </si>
  <si>
    <t xml:space="preserve">       吊销企业户数</t>
  </si>
  <si>
    <t>5014</t>
  </si>
  <si>
    <t xml:space="preserve">    2、外资企业</t>
  </si>
  <si>
    <t>ead71b25-66df-411a-b684-e7731132f219</t>
  </si>
  <si>
    <t>e4701060-987d-4abd-8f67-b72e88ebe975</t>
  </si>
  <si>
    <t xml:space="preserve">       其中：1.法人企业</t>
  </si>
  <si>
    <t>32b4021e-12af-4ebe-94e2-75a65a02e481</t>
  </si>
  <si>
    <t xml:space="preserve">       2.分支机构</t>
  </si>
  <si>
    <t>37b4c219-8c18-4ccc-b006-f6ba4734e1ab</t>
  </si>
  <si>
    <t xml:space="preserve">       投资总额</t>
  </si>
  <si>
    <t>万美元</t>
  </si>
  <si>
    <t>422ccd48-bc99-4e8c-b703-caf535636128</t>
  </si>
  <si>
    <t>c01f262e-7fbd-4a30-9206-f5d05f2036a2</t>
  </si>
  <si>
    <t xml:space="preserve">       其中:外方认缴</t>
  </si>
  <si>
    <t>88ed6e32-74a7-451f-b197-37804279c007</t>
  </si>
  <si>
    <t>9d7c1acd-8ed0-4793-984f-19300c85b241</t>
  </si>
  <si>
    <t>5015</t>
  </si>
  <si>
    <t>（二）个体工商户总数</t>
  </si>
  <si>
    <t>3506b195-374b-4532-8bb9-7035d8da98cb</t>
  </si>
  <si>
    <t>4049e1be-cc6d-40a1-8294-2a941a6a7ac3</t>
  </si>
  <si>
    <t xml:space="preserve">       资金数额</t>
  </si>
  <si>
    <t>5719e130-3348-44db-abd4-d9c737e18f53</t>
  </si>
  <si>
    <t xml:space="preserve">       注销户数</t>
  </si>
  <si>
    <t>a1b08a21-175b-41ce-a5e7-1c7882f5655e</t>
  </si>
  <si>
    <t xml:space="preserve">       吊销数</t>
  </si>
  <si>
    <t>5010</t>
  </si>
  <si>
    <t>常驻代表机构</t>
  </si>
  <si>
    <t>5011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</si>
  <si>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</si>
  <si>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</si>
  <si>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26" type="noConversion"/>
  </si>
  <si>
    <t>商事主体登记情况</t>
    <phoneticPr fontId="26" type="noConversion"/>
  </si>
</sst>
</file>

<file path=xl/styles.xml><?xml version="1.0" encoding="utf-8"?>
<styleSheet xmlns="http://schemas.openxmlformats.org/spreadsheetml/2006/main">
  <numFmts count="7">
    <numFmt numFmtId="177" formatCode="0.0%"/>
    <numFmt numFmtId="178" formatCode="0_ ;[Red]\-0\ "/>
    <numFmt numFmtId="179" formatCode="0.0%_ ;[Red]\-0.0%\ "/>
    <numFmt numFmtId="180" formatCode="0_);[Red]\(0\)"/>
    <numFmt numFmtId="181" formatCode="0.00_ ;[Red]\-0.00\ "/>
    <numFmt numFmtId="182" formatCode="#0"/>
    <numFmt numFmtId="183" formatCode="yyyy&quot;年&quot;m&quot;月&quot;;@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18"/>
      <name val="Times New Roman"/>
      <family val="1"/>
    </font>
    <font>
      <sz val="10"/>
      <color indexed="62"/>
      <name val="宋体"/>
      <family val="3"/>
      <charset val="134"/>
    </font>
    <font>
      <sz val="10"/>
      <color indexed="62"/>
      <name val="Times New Roman"/>
      <family val="1"/>
    </font>
    <font>
      <b/>
      <sz val="14"/>
      <color indexed="62"/>
      <name val="黑体"/>
      <family val="3"/>
      <charset val="134"/>
    </font>
    <font>
      <sz val="10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62"/>
      <name val="宋体"/>
      <family val="3"/>
      <charset val="134"/>
    </font>
    <font>
      <sz val="10"/>
      <color indexed="1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ajor"/>
    </font>
    <font>
      <sz val="12"/>
      <color indexed="62"/>
      <name val="黑体"/>
      <family val="3"/>
      <charset val="134"/>
    </font>
    <font>
      <sz val="10"/>
      <name val="Times New Roman"/>
      <family val="1"/>
    </font>
    <font>
      <b/>
      <sz val="10"/>
      <color indexed="62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000000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F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177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80" fontId="10" fillId="0" borderId="0" xfId="0" applyNumberFormat="1" applyFont="1" applyFill="1" applyBorder="1" applyAlignment="1" applyProtection="1"/>
    <xf numFmtId="181" fontId="4" fillId="3" borderId="0" xfId="0" applyNumberFormat="1" applyFont="1" applyFill="1" applyBorder="1" applyAlignment="1" applyProtection="1">
      <alignment vertical="center"/>
    </xf>
    <xf numFmtId="180" fontId="11" fillId="3" borderId="0" xfId="0" applyNumberFormat="1" applyFont="1" applyFill="1" applyBorder="1" applyAlignment="1" applyProtection="1">
      <alignment vertical="center"/>
    </xf>
    <xf numFmtId="181" fontId="4" fillId="2" borderId="6" xfId="0" applyNumberFormat="1" applyFont="1" applyFill="1" applyBorder="1" applyAlignment="1" applyProtection="1">
      <alignment horizontal="center" vertical="center"/>
    </xf>
    <xf numFmtId="181" fontId="21" fillId="0" borderId="0" xfId="0" applyNumberFormat="1" applyFont="1" applyFill="1" applyBorder="1" applyAlignment="1" applyProtection="1"/>
    <xf numFmtId="181" fontId="4" fillId="0" borderId="0" xfId="0" applyNumberFormat="1" applyFont="1" applyFill="1" applyBorder="1" applyAlignment="1" applyProtection="1">
      <alignment horizontal="center"/>
    </xf>
    <xf numFmtId="178" fontId="20" fillId="0" borderId="0" xfId="0" applyNumberFormat="1" applyFont="1" applyFill="1" applyBorder="1" applyAlignment="1" applyProtection="1"/>
    <xf numFmtId="178" fontId="11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181" fontId="4" fillId="3" borderId="0" xfId="0" applyNumberFormat="1" applyFont="1" applyFill="1" applyBorder="1" applyAlignment="1" applyProtection="1">
      <alignment horizontal="right" vertical="center"/>
    </xf>
    <xf numFmtId="183" fontId="5" fillId="3" borderId="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/>
    <xf numFmtId="178" fontId="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177" fontId="25" fillId="0" borderId="0" xfId="0" applyNumberFormat="1" applyFont="1" applyFill="1" applyBorder="1" applyAlignment="1" applyProtection="1"/>
    <xf numFmtId="181" fontId="2" fillId="3" borderId="0" xfId="0" applyNumberFormat="1" applyFont="1" applyFill="1" applyBorder="1" applyAlignment="1" applyProtection="1">
      <alignment horizontal="center"/>
    </xf>
    <xf numFmtId="181" fontId="4" fillId="2" borderId="2" xfId="0" applyNumberFormat="1" applyFont="1" applyFill="1" applyBorder="1" applyAlignment="1" applyProtection="1">
      <alignment horizontal="center" vertical="center"/>
    </xf>
    <xf numFmtId="181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Fill="1" applyBorder="1" applyAlignment="1" applyProtection="1">
      <alignment horizontal="center" vertical="center"/>
    </xf>
    <xf numFmtId="181" fontId="4" fillId="0" borderId="3" xfId="0" applyNumberFormat="1" applyFont="1" applyFill="1" applyBorder="1" applyAlignment="1" applyProtection="1">
      <alignment horizontal="center" vertical="center"/>
    </xf>
    <xf numFmtId="181" fontId="4" fillId="0" borderId="4" xfId="0" applyNumberFormat="1" applyFont="1" applyFill="1" applyBorder="1" applyAlignment="1" applyProtection="1">
      <alignment horizontal="center" vertical="center"/>
    </xf>
    <xf numFmtId="181" fontId="4" fillId="0" borderId="6" xfId="0" applyNumberFormat="1" applyFont="1" applyFill="1" applyBorder="1" applyAlignment="1" applyProtection="1">
      <alignment vertical="center"/>
    </xf>
    <xf numFmtId="181" fontId="4" fillId="0" borderId="1" xfId="0" applyNumberFormat="1" applyFont="1" applyFill="1" applyBorder="1" applyAlignment="1" applyProtection="1">
      <alignment horizontal="center" vertical="center"/>
    </xf>
    <xf numFmtId="181" fontId="4" fillId="0" borderId="5" xfId="0" applyNumberFormat="1" applyFont="1" applyFill="1" applyBorder="1" applyAlignment="1" applyProtection="1">
      <alignment horizontal="center" vertical="center"/>
    </xf>
    <xf numFmtId="181" fontId="4" fillId="0" borderId="6" xfId="0" applyNumberFormat="1" applyFont="1" applyFill="1" applyBorder="1" applyAlignment="1" applyProtection="1">
      <alignment horizontal="center" vertical="center"/>
    </xf>
    <xf numFmtId="57" fontId="5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81" fontId="6" fillId="0" borderId="6" xfId="0" applyNumberFormat="1" applyFont="1" applyFill="1" applyBorder="1" applyAlignment="1" applyProtection="1">
      <alignment vertical="center"/>
    </xf>
    <xf numFmtId="181" fontId="12" fillId="0" borderId="6" xfId="0" applyNumberFormat="1" applyFont="1" applyFill="1" applyBorder="1" applyAlignment="1" applyProtection="1">
      <alignment vertical="center"/>
    </xf>
    <xf numFmtId="178" fontId="8" fillId="0" borderId="6" xfId="0" applyNumberFormat="1" applyFont="1" applyFill="1" applyBorder="1" applyAlignment="1" applyProtection="1">
      <alignment horizontal="center" vertical="center"/>
    </xf>
    <xf numFmtId="179" fontId="3" fillId="0" borderId="6" xfId="0" applyNumberFormat="1" applyFont="1" applyFill="1" applyBorder="1" applyAlignment="1" applyProtection="1">
      <alignment horizontal="center" vertical="center"/>
    </xf>
    <xf numFmtId="181" fontId="12" fillId="0" borderId="4" xfId="0" applyNumberFormat="1" applyFont="1" applyFill="1" applyBorder="1" applyAlignment="1" applyProtection="1"/>
    <xf numFmtId="181" fontId="4" fillId="0" borderId="6" xfId="0" applyNumberFormat="1" applyFont="1" applyFill="1" applyBorder="1" applyAlignment="1" applyProtection="1"/>
    <xf numFmtId="181" fontId="13" fillId="0" borderId="6" xfId="0" applyNumberFormat="1" applyFont="1" applyFill="1" applyBorder="1" applyAlignment="1" applyProtection="1"/>
    <xf numFmtId="181" fontId="13" fillId="0" borderId="6" xfId="0" applyNumberFormat="1" applyFont="1" applyFill="1" applyBorder="1" applyAlignment="1" applyProtection="1">
      <alignment horizontal="center" vertical="center"/>
    </xf>
    <xf numFmtId="178" fontId="14" fillId="0" borderId="6" xfId="0" applyNumberFormat="1" applyFont="1" applyFill="1" applyBorder="1" applyAlignment="1" applyProtection="1">
      <alignment horizontal="center" vertical="center"/>
    </xf>
    <xf numFmtId="178" fontId="15" fillId="0" borderId="6" xfId="0" applyNumberFormat="1" applyFont="1" applyFill="1" applyBorder="1" applyAlignment="1" applyProtection="1">
      <alignment horizontal="center" vertical="center"/>
    </xf>
    <xf numFmtId="179" fontId="23" fillId="0" borderId="6" xfId="0" applyNumberFormat="1" applyFont="1" applyFill="1" applyBorder="1" applyAlignment="1" applyProtection="1">
      <alignment horizontal="center" vertical="center"/>
    </xf>
    <xf numFmtId="181" fontId="16" fillId="0" borderId="4" xfId="0" applyNumberFormat="1" applyFont="1" applyFill="1" applyBorder="1" applyAlignment="1" applyProtection="1"/>
    <xf numFmtId="181" fontId="16" fillId="0" borderId="6" xfId="0" applyNumberFormat="1" applyFont="1" applyFill="1" applyBorder="1" applyAlignment="1" applyProtection="1">
      <alignment horizontal="center" vertical="center"/>
    </xf>
    <xf numFmtId="178" fontId="16" fillId="0" borderId="2" xfId="0" applyNumberFormat="1" applyFont="1" applyFill="1" applyBorder="1" applyAlignment="1" applyProtection="1">
      <alignment horizontal="center" vertical="center"/>
    </xf>
    <xf numFmtId="182" fontId="17" fillId="0" borderId="6" xfId="0" applyNumberFormat="1" applyFont="1" applyFill="1" applyBorder="1" applyAlignment="1">
      <alignment horizontal="center" vertical="center" wrapText="1"/>
    </xf>
    <xf numFmtId="178" fontId="18" fillId="0" borderId="6" xfId="0" applyNumberFormat="1" applyFont="1" applyFill="1" applyBorder="1" applyAlignment="1" applyProtection="1">
      <alignment horizontal="center" vertical="center"/>
    </xf>
    <xf numFmtId="181" fontId="19" fillId="0" borderId="4" xfId="0" applyNumberFormat="1" applyFont="1" applyFill="1" applyBorder="1" applyAlignment="1" applyProtection="1"/>
    <xf numFmtId="178" fontId="20" fillId="0" borderId="6" xfId="0" applyNumberFormat="1" applyFont="1" applyFill="1" applyBorder="1" applyAlignment="1" applyProtection="1">
      <alignment horizontal="center" vertical="center"/>
      <protection locked="0"/>
    </xf>
    <xf numFmtId="178" fontId="14" fillId="0" borderId="4" xfId="0" applyNumberFormat="1" applyFont="1" applyFill="1" applyBorder="1" applyAlignment="1" applyProtection="1">
      <alignment horizontal="center" vertical="center"/>
    </xf>
    <xf numFmtId="182" fontId="24" fillId="0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showGridLines="0" tabSelected="1" topLeftCell="B1" workbookViewId="0">
      <selection activeCell="K16" sqref="K16"/>
    </sheetView>
  </sheetViews>
  <sheetFormatPr defaultColWidth="9" defaultRowHeight="14.25" customHeight="1"/>
  <cols>
    <col min="1" max="1" width="9" style="1" hidden="1" customWidth="1"/>
    <col min="2" max="2" width="30.125" style="1" customWidth="1"/>
    <col min="3" max="3" width="8.5" style="4" customWidth="1"/>
    <col min="4" max="4" width="14.625" style="1" customWidth="1"/>
    <col min="5" max="5" width="9.5" style="1" customWidth="1"/>
    <col min="6" max="6" width="10.25" style="1" customWidth="1"/>
    <col min="7" max="7" width="13.75" style="5" customWidth="1"/>
    <col min="8" max="8" width="18.5" style="5" customWidth="1"/>
    <col min="9" max="9" width="19.375" style="5" customWidth="1"/>
    <col min="10" max="10" width="9.625" style="1" customWidth="1"/>
    <col min="11" max="11" width="13.375" style="1" customWidth="1"/>
    <col min="12" max="12" width="17.5" style="1" customWidth="1"/>
    <col min="13" max="13" width="17.75" style="2" customWidth="1"/>
    <col min="14" max="16384" width="9" style="1"/>
  </cols>
  <sheetData>
    <row r="1" spans="1:22" ht="25.5" customHeight="1">
      <c r="B1" s="20" t="s">
        <v>76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2" s="3" customFormat="1" ht="13.5" customHeight="1">
      <c r="A2" s="6"/>
      <c r="B2" s="6"/>
      <c r="C2" s="6"/>
      <c r="D2" s="6"/>
      <c r="E2" s="6"/>
      <c r="F2" s="6"/>
      <c r="G2" s="7"/>
      <c r="H2" s="7"/>
      <c r="I2" s="7"/>
      <c r="J2" s="6"/>
      <c r="K2" s="6"/>
      <c r="L2" s="14" t="s">
        <v>0</v>
      </c>
      <c r="M2" s="15">
        <v>43132</v>
      </c>
    </row>
    <row r="3" spans="1:22" s="3" customFormat="1" ht="12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4" t="s">
        <v>5</v>
      </c>
      <c r="G3" s="25"/>
      <c r="H3" s="26"/>
      <c r="I3" s="26"/>
      <c r="J3" s="24" t="s">
        <v>6</v>
      </c>
      <c r="K3" s="27"/>
      <c r="L3" s="27"/>
      <c r="M3" s="25"/>
    </row>
    <row r="4" spans="1:22" s="3" customFormat="1" ht="28.5" customHeight="1">
      <c r="A4" s="22"/>
      <c r="B4" s="28"/>
      <c r="C4" s="28"/>
      <c r="D4" s="29" t="s">
        <v>7</v>
      </c>
      <c r="E4" s="30" t="s">
        <v>8</v>
      </c>
      <c r="F4" s="29" t="s">
        <v>7</v>
      </c>
      <c r="G4" s="30" t="s">
        <v>8</v>
      </c>
      <c r="H4" s="26" t="s">
        <v>9</v>
      </c>
      <c r="I4" s="26" t="s">
        <v>10</v>
      </c>
      <c r="J4" s="29" t="s">
        <v>11</v>
      </c>
      <c r="K4" s="29" t="s">
        <v>12</v>
      </c>
      <c r="L4" s="29" t="s">
        <v>13</v>
      </c>
      <c r="M4" s="31" t="s">
        <v>14</v>
      </c>
    </row>
    <row r="5" spans="1:22" s="3" customFormat="1" ht="28.5" customHeight="1">
      <c r="A5" s="8" t="s">
        <v>1</v>
      </c>
      <c r="B5" s="32" t="s">
        <v>77</v>
      </c>
      <c r="C5" s="29"/>
      <c r="D5" s="29"/>
      <c r="E5" s="30"/>
      <c r="F5" s="29"/>
      <c r="G5" s="30"/>
      <c r="H5" s="29"/>
      <c r="I5" s="29"/>
      <c r="J5" s="29"/>
      <c r="K5" s="29"/>
      <c r="L5" s="29"/>
      <c r="M5" s="31"/>
    </row>
    <row r="6" spans="1:22" s="3" customFormat="1" ht="28.5" customHeight="1">
      <c r="A6" s="8" t="s">
        <v>15</v>
      </c>
      <c r="B6" s="33" t="s">
        <v>16</v>
      </c>
      <c r="C6" s="29" t="s">
        <v>17</v>
      </c>
      <c r="D6" s="34">
        <f t="shared" ref="D6:G6" si="0">D7+D33</f>
        <v>19779</v>
      </c>
      <c r="E6" s="34">
        <f t="shared" si="0"/>
        <v>62686</v>
      </c>
      <c r="F6" s="34">
        <f t="shared" si="0"/>
        <v>24433</v>
      </c>
      <c r="G6" s="34">
        <f t="shared" si="0"/>
        <v>59745</v>
      </c>
      <c r="H6" s="34">
        <f t="shared" ref="H6:H8" si="1">E6-G6</f>
        <v>2941</v>
      </c>
      <c r="I6" s="35">
        <f t="shared" ref="I6:I8" si="2">IF(ISERROR(H6/G6),"",H6/G6)</f>
        <v>4.9225876642396901E-2</v>
      </c>
      <c r="J6" s="34">
        <f>J7+J33</f>
        <v>3109462</v>
      </c>
      <c r="K6" s="34">
        <f>K7+K33</f>
        <v>2709800</v>
      </c>
      <c r="L6" s="34">
        <f t="shared" ref="L6:L8" si="3">J6-K6</f>
        <v>399662</v>
      </c>
      <c r="M6" s="35">
        <f t="shared" ref="M6:M8" si="4">IF(ISERROR(L6/K6),"",L6/K6)</f>
        <v>0.14748763746401899</v>
      </c>
      <c r="N6" s="16"/>
      <c r="O6" s="16"/>
      <c r="P6" s="16"/>
      <c r="Q6" s="16"/>
      <c r="R6" s="16"/>
      <c r="S6" s="16"/>
      <c r="T6" s="16"/>
      <c r="U6" s="16"/>
      <c r="V6" s="16"/>
    </row>
    <row r="7" spans="1:22" ht="15.75" customHeight="1">
      <c r="A7" s="8" t="s">
        <v>18</v>
      </c>
      <c r="B7" s="36" t="s">
        <v>19</v>
      </c>
      <c r="C7" s="29" t="s">
        <v>17</v>
      </c>
      <c r="D7" s="34">
        <f t="shared" ref="D7:G7" si="5">D15+D24</f>
        <v>14790</v>
      </c>
      <c r="E7" s="34">
        <f t="shared" si="5"/>
        <v>43516</v>
      </c>
      <c r="F7" s="34">
        <f t="shared" si="5"/>
        <v>16581</v>
      </c>
      <c r="G7" s="34">
        <f t="shared" si="5"/>
        <v>42432</v>
      </c>
      <c r="H7" s="34">
        <f t="shared" si="1"/>
        <v>1084</v>
      </c>
      <c r="I7" s="35">
        <f t="shared" si="2"/>
        <v>2.5546757164404198E-2</v>
      </c>
      <c r="J7" s="34">
        <f>J15+J24</f>
        <v>1808047</v>
      </c>
      <c r="K7" s="34">
        <f>K15+K24</f>
        <v>1543700</v>
      </c>
      <c r="L7" s="34">
        <f t="shared" si="3"/>
        <v>264347</v>
      </c>
      <c r="M7" s="35">
        <f t="shared" si="4"/>
        <v>0.171242469391721</v>
      </c>
    </row>
    <row r="8" spans="1:22" ht="15.75" customHeight="1">
      <c r="A8" s="8" t="s">
        <v>20</v>
      </c>
      <c r="B8" s="37" t="s">
        <v>21</v>
      </c>
      <c r="C8" s="29" t="s">
        <v>17</v>
      </c>
      <c r="D8" s="34">
        <v>13791</v>
      </c>
      <c r="E8" s="34">
        <v>40884</v>
      </c>
      <c r="F8" s="34">
        <v>15955</v>
      </c>
      <c r="G8" s="34">
        <v>40965</v>
      </c>
      <c r="H8" s="34">
        <f t="shared" si="1"/>
        <v>-81</v>
      </c>
      <c r="I8" s="35">
        <f t="shared" si="2"/>
        <v>-1.97729769315269E-3</v>
      </c>
      <c r="J8" s="34">
        <v>1725578</v>
      </c>
      <c r="K8" s="34">
        <v>1468627</v>
      </c>
      <c r="L8" s="34">
        <f t="shared" si="3"/>
        <v>256951</v>
      </c>
      <c r="M8" s="35">
        <f t="shared" si="4"/>
        <v>0.174960013672634</v>
      </c>
    </row>
    <row r="9" spans="1:22" ht="15.75" customHeight="1">
      <c r="A9" s="8"/>
      <c r="B9" s="38" t="s">
        <v>22</v>
      </c>
      <c r="C9" s="39" t="s">
        <v>17</v>
      </c>
      <c r="D9" s="40">
        <v>1312</v>
      </c>
      <c r="E9" s="40">
        <v>3324</v>
      </c>
      <c r="F9" s="40">
        <v>1728</v>
      </c>
      <c r="G9" s="40">
        <v>5279</v>
      </c>
      <c r="H9" s="41">
        <v>-1955</v>
      </c>
      <c r="I9" s="42" t="s">
        <v>23</v>
      </c>
      <c r="J9" s="40">
        <v>167208</v>
      </c>
      <c r="K9" s="40">
        <v>125995</v>
      </c>
      <c r="L9" s="40">
        <v>41213</v>
      </c>
      <c r="M9" s="35" t="s">
        <v>24</v>
      </c>
    </row>
    <row r="10" spans="1:22" ht="15.75" customHeight="1">
      <c r="A10" s="8"/>
      <c r="B10" s="43" t="s">
        <v>25</v>
      </c>
      <c r="C10" s="44"/>
      <c r="D10" s="45"/>
      <c r="E10" s="45"/>
      <c r="F10" s="45"/>
      <c r="G10" s="45"/>
      <c r="H10" s="41"/>
      <c r="I10" s="42"/>
      <c r="J10" s="45"/>
      <c r="K10" s="45"/>
      <c r="L10" s="40"/>
      <c r="M10" s="35" t="str">
        <f t="shared" ref="M10:M13" si="6">IF(ISERROR(L10/K10),"",L10/K10)</f>
        <v/>
      </c>
    </row>
    <row r="11" spans="1:22" ht="15.75" customHeight="1">
      <c r="A11" s="8"/>
      <c r="B11" s="43" t="s">
        <v>26</v>
      </c>
      <c r="C11" s="39" t="s">
        <v>17</v>
      </c>
      <c r="D11" s="46">
        <v>45</v>
      </c>
      <c r="E11" s="47">
        <v>103</v>
      </c>
      <c r="F11" s="40">
        <v>49</v>
      </c>
      <c r="G11" s="47">
        <v>132</v>
      </c>
      <c r="H11" s="41">
        <f>E11-G11</f>
        <v>-29</v>
      </c>
      <c r="I11" s="42">
        <f t="shared" ref="I11:I13" si="7">IF(ISERROR(H11/G11),"",H11/G11)</f>
        <v>-0.21969696969697</v>
      </c>
      <c r="J11" s="51">
        <v>3797</v>
      </c>
      <c r="K11" s="51">
        <v>2837</v>
      </c>
      <c r="L11" s="50">
        <f t="shared" ref="L11:L13" si="8">J11-K11</f>
        <v>960</v>
      </c>
      <c r="M11" s="35">
        <f t="shared" si="6"/>
        <v>0.33838561861120903</v>
      </c>
    </row>
    <row r="12" spans="1:22" ht="15.75" customHeight="1">
      <c r="A12" s="8"/>
      <c r="B12" s="43" t="s">
        <v>27</v>
      </c>
      <c r="C12" s="39" t="s">
        <v>17</v>
      </c>
      <c r="D12" s="46">
        <v>841</v>
      </c>
      <c r="E12" s="47">
        <v>2890</v>
      </c>
      <c r="F12" s="40">
        <v>1347</v>
      </c>
      <c r="G12" s="47">
        <v>3294</v>
      </c>
      <c r="H12" s="41">
        <f t="shared" ref="H12:H13" si="9">E12-G12</f>
        <v>-404</v>
      </c>
      <c r="I12" s="42">
        <f t="shared" si="7"/>
        <v>-0.122647237401336</v>
      </c>
      <c r="J12" s="51">
        <v>185402</v>
      </c>
      <c r="K12" s="51">
        <v>164432</v>
      </c>
      <c r="L12" s="50">
        <f t="shared" si="8"/>
        <v>20970</v>
      </c>
      <c r="M12" s="35">
        <f t="shared" si="6"/>
        <v>0.12752992118322501</v>
      </c>
    </row>
    <row r="13" spans="1:22" ht="15.75" customHeight="1">
      <c r="A13" s="8"/>
      <c r="B13" s="43" t="s">
        <v>28</v>
      </c>
      <c r="C13" s="39" t="s">
        <v>17</v>
      </c>
      <c r="D13" s="46">
        <v>13904</v>
      </c>
      <c r="E13" s="47">
        <v>40523</v>
      </c>
      <c r="F13" s="40">
        <v>15185</v>
      </c>
      <c r="G13" s="47">
        <v>37312</v>
      </c>
      <c r="H13" s="41">
        <f t="shared" si="9"/>
        <v>3211</v>
      </c>
      <c r="I13" s="42">
        <f t="shared" si="7"/>
        <v>8.6058104631217797E-2</v>
      </c>
      <c r="J13" s="51">
        <v>1618848</v>
      </c>
      <c r="K13" s="51">
        <f>1376435-4</f>
        <v>1376431</v>
      </c>
      <c r="L13" s="50">
        <f t="shared" si="8"/>
        <v>242417</v>
      </c>
      <c r="M13" s="35">
        <f t="shared" si="6"/>
        <v>0.17611997986095901</v>
      </c>
    </row>
    <row r="14" spans="1:22" ht="15.75" customHeight="1">
      <c r="A14" s="8" t="s">
        <v>29</v>
      </c>
      <c r="B14" s="48" t="s">
        <v>30</v>
      </c>
      <c r="C14" s="29"/>
      <c r="D14" s="29"/>
      <c r="E14" s="30"/>
      <c r="F14" s="29"/>
      <c r="G14" s="30"/>
      <c r="H14" s="29"/>
      <c r="I14" s="29"/>
      <c r="J14" s="29"/>
      <c r="K14" s="29"/>
      <c r="L14" s="29"/>
      <c r="M14" s="31"/>
    </row>
    <row r="15" spans="1:22" ht="15.75" customHeight="1">
      <c r="A15" s="8" t="s">
        <v>31</v>
      </c>
      <c r="B15" s="37" t="s">
        <v>32</v>
      </c>
      <c r="C15" s="29" t="s">
        <v>17</v>
      </c>
      <c r="D15" s="49">
        <v>13099</v>
      </c>
      <c r="E15" s="49">
        <v>39415</v>
      </c>
      <c r="F15" s="34">
        <v>16212</v>
      </c>
      <c r="G15" s="34">
        <v>41489</v>
      </c>
      <c r="H15" s="34">
        <f t="shared" ref="H15:H22" si="10">E15-G15</f>
        <v>-2074</v>
      </c>
      <c r="I15" s="35">
        <f t="shared" ref="I15:I22" si="11">IF(ISERROR(H15/G15),"",H15/G15)</f>
        <v>-4.99891537515968E-2</v>
      </c>
      <c r="J15" s="49">
        <v>1753320</v>
      </c>
      <c r="K15" s="34">
        <v>1500371</v>
      </c>
      <c r="L15" s="34">
        <f t="shared" ref="L15:L22" si="12">J15-K15</f>
        <v>252949</v>
      </c>
      <c r="M15" s="35">
        <f t="shared" ref="M15:M22" si="13">IF(ISERROR(L15/K15),"",L15/K15)</f>
        <v>0.16859096850045799</v>
      </c>
    </row>
    <row r="16" spans="1:22" ht="15.75" customHeight="1">
      <c r="A16" s="8" t="s">
        <v>33</v>
      </c>
      <c r="B16" s="37" t="s">
        <v>34</v>
      </c>
      <c r="C16" s="29" t="s">
        <v>17</v>
      </c>
      <c r="D16" s="49">
        <v>12151</v>
      </c>
      <c r="E16" s="49">
        <v>36916</v>
      </c>
      <c r="F16" s="34">
        <v>15631</v>
      </c>
      <c r="G16" s="34">
        <v>40139</v>
      </c>
      <c r="H16" s="34">
        <f t="shared" si="10"/>
        <v>-3223</v>
      </c>
      <c r="I16" s="35">
        <f t="shared" si="11"/>
        <v>-8.0295971499040802E-2</v>
      </c>
      <c r="J16" s="49">
        <v>1680207</v>
      </c>
      <c r="K16" s="34">
        <v>1435138</v>
      </c>
      <c r="L16" s="34">
        <f t="shared" si="12"/>
        <v>245069</v>
      </c>
      <c r="M16" s="35">
        <f t="shared" si="13"/>
        <v>0.170763369097606</v>
      </c>
    </row>
    <row r="17" spans="1:13" ht="15.75" customHeight="1">
      <c r="A17" s="8" t="s">
        <v>35</v>
      </c>
      <c r="B17" s="37" t="s">
        <v>36</v>
      </c>
      <c r="C17" s="29" t="s">
        <v>37</v>
      </c>
      <c r="D17" s="49">
        <v>26761496.449999999</v>
      </c>
      <c r="E17" s="49">
        <v>63046485.329999998</v>
      </c>
      <c r="F17" s="34">
        <v>244492636.78</v>
      </c>
      <c r="G17" s="34">
        <v>400530010.94999999</v>
      </c>
      <c r="H17" s="34">
        <f t="shared" si="10"/>
        <v>-337483525.62</v>
      </c>
      <c r="I17" s="35">
        <f t="shared" si="11"/>
        <v>-0.84259235611218597</v>
      </c>
      <c r="J17" s="49">
        <v>1979376325.8699999</v>
      </c>
      <c r="K17" s="34">
        <v>1813570889.6900001</v>
      </c>
      <c r="L17" s="34">
        <f t="shared" si="12"/>
        <v>165805436.18000001</v>
      </c>
      <c r="M17" s="35">
        <f t="shared" si="13"/>
        <v>9.1424844279641898E-2</v>
      </c>
    </row>
    <row r="18" spans="1:13" ht="15.75" customHeight="1">
      <c r="A18" s="8" t="s">
        <v>38</v>
      </c>
      <c r="B18" s="37" t="s">
        <v>39</v>
      </c>
      <c r="C18" s="29" t="s">
        <v>17</v>
      </c>
      <c r="D18" s="49">
        <v>13093</v>
      </c>
      <c r="E18" s="49">
        <v>39396</v>
      </c>
      <c r="F18" s="34">
        <v>15658</v>
      </c>
      <c r="G18" s="34">
        <v>40753</v>
      </c>
      <c r="H18" s="34">
        <f t="shared" si="10"/>
        <v>-1357</v>
      </c>
      <c r="I18" s="35">
        <f t="shared" si="11"/>
        <v>-3.3298162098495801E-2</v>
      </c>
      <c r="J18" s="49">
        <v>1744722</v>
      </c>
      <c r="K18" s="34">
        <v>1490794</v>
      </c>
      <c r="L18" s="34">
        <f t="shared" si="12"/>
        <v>253928</v>
      </c>
      <c r="M18" s="35">
        <f t="shared" si="13"/>
        <v>0.170330709675515</v>
      </c>
    </row>
    <row r="19" spans="1:13" ht="15.75" customHeight="1">
      <c r="A19" s="8" t="s">
        <v>40</v>
      </c>
      <c r="B19" s="37" t="s">
        <v>41</v>
      </c>
      <c r="C19" s="29" t="s">
        <v>17</v>
      </c>
      <c r="D19" s="49">
        <v>12151</v>
      </c>
      <c r="E19" s="49">
        <v>36914</v>
      </c>
      <c r="F19" s="34">
        <v>15378</v>
      </c>
      <c r="G19" s="34">
        <v>39727</v>
      </c>
      <c r="H19" s="34">
        <f t="shared" si="10"/>
        <v>-2813</v>
      </c>
      <c r="I19" s="35">
        <f t="shared" si="11"/>
        <v>-7.0808266418304899E-2</v>
      </c>
      <c r="J19" s="49">
        <v>1675618</v>
      </c>
      <c r="K19" s="34">
        <v>1430092</v>
      </c>
      <c r="L19" s="34">
        <f t="shared" si="12"/>
        <v>245526</v>
      </c>
      <c r="M19" s="35">
        <f t="shared" si="13"/>
        <v>0.17168545799850601</v>
      </c>
    </row>
    <row r="20" spans="1:13" ht="15.75" customHeight="1">
      <c r="A20" s="8" t="s">
        <v>42</v>
      </c>
      <c r="B20" s="37" t="s">
        <v>36</v>
      </c>
      <c r="C20" s="29" t="s">
        <v>37</v>
      </c>
      <c r="D20" s="49">
        <v>26761496.449999999</v>
      </c>
      <c r="E20" s="49">
        <v>63043705.329999998</v>
      </c>
      <c r="F20" s="34">
        <v>243444627.58000001</v>
      </c>
      <c r="G20" s="34">
        <v>399359885.75</v>
      </c>
      <c r="H20" s="34">
        <f t="shared" si="10"/>
        <v>-336316180.42000002</v>
      </c>
      <c r="I20" s="35">
        <f t="shared" si="11"/>
        <v>-0.84213811256580395</v>
      </c>
      <c r="J20" s="49">
        <v>1963415567.0699999</v>
      </c>
      <c r="K20" s="34">
        <v>1800120759.23</v>
      </c>
      <c r="L20" s="34">
        <f t="shared" si="12"/>
        <v>163294807.84</v>
      </c>
      <c r="M20" s="35">
        <f t="shared" si="13"/>
        <v>9.07132518764181E-2</v>
      </c>
    </row>
    <row r="21" spans="1:13" ht="15.75" customHeight="1">
      <c r="A21" s="8" t="s">
        <v>43</v>
      </c>
      <c r="B21" s="37" t="s">
        <v>44</v>
      </c>
      <c r="C21" s="29" t="s">
        <v>17</v>
      </c>
      <c r="D21" s="49">
        <v>2153</v>
      </c>
      <c r="E21" s="49">
        <v>5108</v>
      </c>
      <c r="F21" s="34">
        <v>494</v>
      </c>
      <c r="G21" s="34">
        <v>1828</v>
      </c>
      <c r="H21" s="34">
        <f t="shared" si="10"/>
        <v>3280</v>
      </c>
      <c r="I21" s="35">
        <f t="shared" si="11"/>
        <v>1.79431072210066</v>
      </c>
      <c r="J21" s="49">
        <v>115622</v>
      </c>
      <c r="K21" s="34">
        <v>86576</v>
      </c>
      <c r="L21" s="34">
        <f t="shared" si="12"/>
        <v>29046</v>
      </c>
      <c r="M21" s="35">
        <f t="shared" si="13"/>
        <v>0.33549713546479398</v>
      </c>
    </row>
    <row r="22" spans="1:13" ht="15.75" customHeight="1">
      <c r="A22" s="8" t="s">
        <v>45</v>
      </c>
      <c r="B22" s="37" t="s">
        <v>46</v>
      </c>
      <c r="C22" s="29" t="s">
        <v>17</v>
      </c>
      <c r="D22" s="49">
        <v>0</v>
      </c>
      <c r="E22" s="49">
        <v>0</v>
      </c>
      <c r="F22" s="34">
        <v>4</v>
      </c>
      <c r="G22" s="34">
        <v>52</v>
      </c>
      <c r="H22" s="34">
        <f t="shared" si="10"/>
        <v>-52</v>
      </c>
      <c r="I22" s="35">
        <f t="shared" si="11"/>
        <v>-1</v>
      </c>
      <c r="J22" s="49">
        <v>246883</v>
      </c>
      <c r="K22" s="34">
        <v>177717</v>
      </c>
      <c r="L22" s="34">
        <f t="shared" si="12"/>
        <v>69166</v>
      </c>
      <c r="M22" s="35">
        <f t="shared" si="13"/>
        <v>0.38919180494831701</v>
      </c>
    </row>
    <row r="23" spans="1:13" ht="15.75" customHeight="1">
      <c r="A23" s="8" t="s">
        <v>47</v>
      </c>
      <c r="B23" s="48" t="s">
        <v>48</v>
      </c>
      <c r="C23" s="29"/>
      <c r="D23" s="29"/>
      <c r="E23" s="30"/>
      <c r="F23" s="29"/>
      <c r="G23" s="30"/>
      <c r="H23" s="29"/>
      <c r="I23" s="29"/>
      <c r="J23" s="29"/>
      <c r="K23" s="29"/>
      <c r="L23" s="29"/>
      <c r="M23" s="31"/>
    </row>
    <row r="24" spans="1:13" ht="15.75" customHeight="1">
      <c r="A24" s="8" t="s">
        <v>49</v>
      </c>
      <c r="B24" s="37" t="s">
        <v>32</v>
      </c>
      <c r="C24" s="29" t="s">
        <v>17</v>
      </c>
      <c r="D24" s="49">
        <v>1691</v>
      </c>
      <c r="E24" s="49">
        <v>4101</v>
      </c>
      <c r="F24" s="34">
        <v>369</v>
      </c>
      <c r="G24" s="34">
        <v>943</v>
      </c>
      <c r="H24" s="34">
        <f t="shared" ref="H24:H31" si="14">E24-G24</f>
        <v>3158</v>
      </c>
      <c r="I24" s="35">
        <f t="shared" ref="I24:I31" si="15">IF(ISERROR(H24/G24),"",H24/G24)</f>
        <v>3.3488865323435801</v>
      </c>
      <c r="J24" s="49">
        <v>54727</v>
      </c>
      <c r="K24" s="34">
        <v>43329</v>
      </c>
      <c r="L24" s="34">
        <f t="shared" ref="L24:L31" si="16">J24-K24</f>
        <v>11398</v>
      </c>
      <c r="M24" s="35">
        <f t="shared" ref="M24:M31" si="17">IF(ISERROR(L24/K24),"",L24/K24)</f>
        <v>0.26305707493826302</v>
      </c>
    </row>
    <row r="25" spans="1:13" ht="15.75" customHeight="1">
      <c r="A25" s="8" t="s">
        <v>50</v>
      </c>
      <c r="B25" s="37" t="s">
        <v>51</v>
      </c>
      <c r="C25" s="29" t="s">
        <v>17</v>
      </c>
      <c r="D25" s="49">
        <v>1640</v>
      </c>
      <c r="E25" s="49">
        <v>3968</v>
      </c>
      <c r="F25" s="34">
        <v>324</v>
      </c>
      <c r="G25" s="34">
        <v>826</v>
      </c>
      <c r="H25" s="34">
        <f t="shared" si="14"/>
        <v>3142</v>
      </c>
      <c r="I25" s="35">
        <f t="shared" si="15"/>
        <v>3.8038740920096799</v>
      </c>
      <c r="J25" s="49">
        <v>45371</v>
      </c>
      <c r="K25" s="34">
        <v>33489</v>
      </c>
      <c r="L25" s="34">
        <f t="shared" si="16"/>
        <v>11882</v>
      </c>
      <c r="M25" s="35">
        <f t="shared" si="17"/>
        <v>0.35480306966466602</v>
      </c>
    </row>
    <row r="26" spans="1:13" ht="15.75" customHeight="1">
      <c r="A26" s="8" t="s">
        <v>52</v>
      </c>
      <c r="B26" s="37" t="s">
        <v>53</v>
      </c>
      <c r="C26" s="29" t="s">
        <v>17</v>
      </c>
      <c r="D26" s="49">
        <v>51</v>
      </c>
      <c r="E26" s="49">
        <v>133</v>
      </c>
      <c r="F26" s="34">
        <v>45</v>
      </c>
      <c r="G26" s="34">
        <v>117</v>
      </c>
      <c r="H26" s="34">
        <f t="shared" si="14"/>
        <v>16</v>
      </c>
      <c r="I26" s="35">
        <f t="shared" si="15"/>
        <v>0.13675213675213699</v>
      </c>
      <c r="J26" s="49">
        <v>9356</v>
      </c>
      <c r="K26" s="34">
        <v>9840</v>
      </c>
      <c r="L26" s="34">
        <f t="shared" si="16"/>
        <v>-484</v>
      </c>
      <c r="M26" s="35">
        <f t="shared" si="17"/>
        <v>-4.9186991869918699E-2</v>
      </c>
    </row>
    <row r="27" spans="1:13" ht="15.75" customHeight="1">
      <c r="A27" s="8" t="s">
        <v>54</v>
      </c>
      <c r="B27" s="37" t="s">
        <v>55</v>
      </c>
      <c r="C27" s="29" t="s">
        <v>56</v>
      </c>
      <c r="D27" s="49">
        <v>0</v>
      </c>
      <c r="E27" s="49">
        <v>52721</v>
      </c>
      <c r="F27" s="34">
        <v>534217</v>
      </c>
      <c r="G27" s="34">
        <v>1408606</v>
      </c>
      <c r="H27" s="34">
        <f t="shared" si="14"/>
        <v>-1355885</v>
      </c>
      <c r="I27" s="35">
        <f t="shared" si="15"/>
        <v>-0.96257221678737703</v>
      </c>
      <c r="J27" s="49">
        <v>36145526</v>
      </c>
      <c r="K27" s="34">
        <v>28298787</v>
      </c>
      <c r="L27" s="34">
        <f t="shared" si="16"/>
        <v>7846739</v>
      </c>
      <c r="M27" s="35">
        <f t="shared" si="17"/>
        <v>0.27728181423465298</v>
      </c>
    </row>
    <row r="28" spans="1:13" ht="15.75" customHeight="1">
      <c r="A28" s="8" t="s">
        <v>57</v>
      </c>
      <c r="B28" s="37" t="s">
        <v>36</v>
      </c>
      <c r="C28" s="29" t="s">
        <v>56</v>
      </c>
      <c r="D28" s="49">
        <v>0</v>
      </c>
      <c r="E28" s="49">
        <v>49372</v>
      </c>
      <c r="F28" s="34">
        <v>486998</v>
      </c>
      <c r="G28" s="34">
        <v>1341379</v>
      </c>
      <c r="H28" s="34">
        <f t="shared" si="14"/>
        <v>-1292007</v>
      </c>
      <c r="I28" s="35">
        <f t="shared" si="15"/>
        <v>-0.96319310202411101</v>
      </c>
      <c r="J28" s="49">
        <v>28445867</v>
      </c>
      <c r="K28" s="34">
        <v>22355170</v>
      </c>
      <c r="L28" s="34">
        <f t="shared" si="16"/>
        <v>6090697</v>
      </c>
      <c r="M28" s="35">
        <f t="shared" si="17"/>
        <v>0.27245138372913302</v>
      </c>
    </row>
    <row r="29" spans="1:13" ht="15.75" customHeight="1">
      <c r="A29" s="8" t="s">
        <v>58</v>
      </c>
      <c r="B29" s="37" t="s">
        <v>59</v>
      </c>
      <c r="C29" s="29" t="s">
        <v>56</v>
      </c>
      <c r="D29" s="49">
        <v>0</v>
      </c>
      <c r="E29" s="49">
        <v>25545</v>
      </c>
      <c r="F29" s="34">
        <v>276109</v>
      </c>
      <c r="G29" s="34">
        <v>414355</v>
      </c>
      <c r="H29" s="34">
        <f t="shared" si="14"/>
        <v>-388810</v>
      </c>
      <c r="I29" s="35">
        <f t="shared" si="15"/>
        <v>-0.93834996560920003</v>
      </c>
      <c r="J29" s="49">
        <v>18913466</v>
      </c>
      <c r="K29" s="34">
        <v>15247357</v>
      </c>
      <c r="L29" s="34">
        <f t="shared" si="16"/>
        <v>3666109</v>
      </c>
      <c r="M29" s="35">
        <f t="shared" si="17"/>
        <v>0.24044226156703699</v>
      </c>
    </row>
    <row r="30" spans="1:13" ht="15.75" customHeight="1">
      <c r="A30" s="8" t="s">
        <v>60</v>
      </c>
      <c r="B30" s="37" t="s">
        <v>44</v>
      </c>
      <c r="C30" s="29" t="s">
        <v>17</v>
      </c>
      <c r="D30" s="49">
        <v>67</v>
      </c>
      <c r="E30" s="49">
        <v>183</v>
      </c>
      <c r="F30" s="34">
        <v>9</v>
      </c>
      <c r="G30" s="34">
        <v>94</v>
      </c>
      <c r="H30" s="34">
        <f t="shared" si="14"/>
        <v>89</v>
      </c>
      <c r="I30" s="35">
        <f t="shared" si="15"/>
        <v>0.94680851063829796</v>
      </c>
      <c r="J30" s="49">
        <v>12647</v>
      </c>
      <c r="K30" s="34">
        <v>11336</v>
      </c>
      <c r="L30" s="34">
        <f t="shared" si="16"/>
        <v>1311</v>
      </c>
      <c r="M30" s="35">
        <f t="shared" si="17"/>
        <v>0.115649258997883</v>
      </c>
    </row>
    <row r="31" spans="1:13" ht="15.75" customHeight="1">
      <c r="A31" s="8" t="s">
        <v>61</v>
      </c>
      <c r="B31" s="37" t="s">
        <v>46</v>
      </c>
      <c r="C31" s="29" t="s">
        <v>17</v>
      </c>
      <c r="D31" s="49">
        <v>0</v>
      </c>
      <c r="E31" s="49">
        <v>0</v>
      </c>
      <c r="F31" s="34">
        <v>0</v>
      </c>
      <c r="G31" s="34">
        <v>10</v>
      </c>
      <c r="H31" s="34">
        <f t="shared" si="14"/>
        <v>-10</v>
      </c>
      <c r="I31" s="35">
        <f t="shared" si="15"/>
        <v>-1</v>
      </c>
      <c r="J31" s="49">
        <v>25680</v>
      </c>
      <c r="K31" s="34">
        <v>23985</v>
      </c>
      <c r="L31" s="34">
        <f t="shared" si="16"/>
        <v>1695</v>
      </c>
      <c r="M31" s="35">
        <f t="shared" si="17"/>
        <v>7.0669168230143797E-2</v>
      </c>
    </row>
    <row r="32" spans="1:13" ht="15.75" customHeight="1">
      <c r="A32" s="8" t="s">
        <v>62</v>
      </c>
      <c r="B32" s="33" t="s">
        <v>63</v>
      </c>
      <c r="C32" s="29"/>
      <c r="D32" s="29"/>
      <c r="E32" s="30"/>
      <c r="F32" s="29"/>
      <c r="G32" s="30"/>
      <c r="H32" s="29"/>
      <c r="I32" s="29"/>
      <c r="J32" s="29"/>
      <c r="K32" s="29"/>
      <c r="L32" s="29"/>
      <c r="M32" s="31"/>
    </row>
    <row r="33" spans="1:14" ht="15.75" customHeight="1">
      <c r="A33" s="8" t="s">
        <v>64</v>
      </c>
      <c r="B33" s="37" t="s">
        <v>32</v>
      </c>
      <c r="C33" s="29" t="s">
        <v>17</v>
      </c>
      <c r="D33" s="49">
        <v>4989</v>
      </c>
      <c r="E33" s="49">
        <v>19170</v>
      </c>
      <c r="F33" s="34">
        <v>7852</v>
      </c>
      <c r="G33" s="34">
        <v>17313</v>
      </c>
      <c r="H33" s="34">
        <f t="shared" ref="H33:H38" si="18">E33-G33</f>
        <v>1857</v>
      </c>
      <c r="I33" s="35">
        <f t="shared" ref="I33:I38" si="19">IF(ISERROR(H33/G33),"",H33/G33)</f>
        <v>0.107260440131693</v>
      </c>
      <c r="J33" s="49">
        <v>1301415</v>
      </c>
      <c r="K33" s="34">
        <v>1166100</v>
      </c>
      <c r="L33" s="34">
        <f t="shared" ref="L33:L38" si="20">J33-K33</f>
        <v>135315</v>
      </c>
      <c r="M33" s="35">
        <f t="shared" ref="M33:M38" si="21">IF(ISERROR(L33/K33),"",L33/K33)</f>
        <v>0.11604064831489599</v>
      </c>
    </row>
    <row r="34" spans="1:14" ht="15.75" customHeight="1">
      <c r="A34" s="8" t="s">
        <v>65</v>
      </c>
      <c r="B34" s="37" t="s">
        <v>66</v>
      </c>
      <c r="C34" s="29" t="s">
        <v>37</v>
      </c>
      <c r="D34" s="49">
        <v>49026.44</v>
      </c>
      <c r="E34" s="49">
        <v>151144.39000000001</v>
      </c>
      <c r="F34" s="34">
        <v>62480.21</v>
      </c>
      <c r="G34" s="34">
        <v>127480.46</v>
      </c>
      <c r="H34" s="34">
        <f t="shared" si="18"/>
        <v>23663.93</v>
      </c>
      <c r="I34" s="35">
        <f t="shared" si="19"/>
        <v>0.18562789936591101</v>
      </c>
      <c r="J34" s="49">
        <v>6412759.1500000004</v>
      </c>
      <c r="K34" s="34">
        <v>5439816.0099999998</v>
      </c>
      <c r="L34" s="34">
        <f t="shared" si="20"/>
        <v>972943.14000000095</v>
      </c>
      <c r="M34" s="35">
        <f t="shared" si="21"/>
        <v>0.178855891120479</v>
      </c>
    </row>
    <row r="35" spans="1:14" ht="15.75" customHeight="1">
      <c r="A35" s="8" t="s">
        <v>67</v>
      </c>
      <c r="B35" s="37" t="s">
        <v>68</v>
      </c>
      <c r="C35" s="29" t="s">
        <v>17</v>
      </c>
      <c r="D35" s="49">
        <v>2700</v>
      </c>
      <c r="E35" s="49">
        <v>8974</v>
      </c>
      <c r="F35" s="34">
        <v>6</v>
      </c>
      <c r="G35" s="34">
        <v>2287</v>
      </c>
      <c r="H35" s="34">
        <f t="shared" si="18"/>
        <v>6687</v>
      </c>
      <c r="I35" s="35">
        <f t="shared" si="19"/>
        <v>2.9239177962396101</v>
      </c>
      <c r="J35" s="49">
        <v>493173</v>
      </c>
      <c r="K35" s="34">
        <v>433728</v>
      </c>
      <c r="L35" s="34">
        <f t="shared" si="20"/>
        <v>59445</v>
      </c>
      <c r="M35" s="35">
        <f t="shared" si="21"/>
        <v>0.13705594289508599</v>
      </c>
    </row>
    <row r="36" spans="1:14" ht="15.75" customHeight="1">
      <c r="A36" s="8" t="s">
        <v>69</v>
      </c>
      <c r="B36" s="37" t="s">
        <v>70</v>
      </c>
      <c r="C36" s="29" t="s">
        <v>17</v>
      </c>
      <c r="D36" s="49">
        <v>0</v>
      </c>
      <c r="E36" s="49">
        <v>0</v>
      </c>
      <c r="F36" s="34">
        <v>0</v>
      </c>
      <c r="G36" s="34">
        <v>0</v>
      </c>
      <c r="H36" s="34">
        <f t="shared" si="18"/>
        <v>0</v>
      </c>
      <c r="I36" s="35" t="str">
        <f t="shared" si="19"/>
        <v/>
      </c>
      <c r="J36" s="49">
        <v>251506</v>
      </c>
      <c r="K36" s="34">
        <v>252225</v>
      </c>
      <c r="L36" s="34">
        <f t="shared" si="20"/>
        <v>-719</v>
      </c>
      <c r="M36" s="35">
        <f t="shared" si="21"/>
        <v>-2.85062939835464E-3</v>
      </c>
    </row>
    <row r="37" spans="1:14" ht="15" customHeight="1">
      <c r="A37" s="8" t="s">
        <v>71</v>
      </c>
      <c r="B37" s="36" t="s">
        <v>72</v>
      </c>
      <c r="C37" s="29" t="s">
        <v>17</v>
      </c>
      <c r="D37" s="49">
        <v>2</v>
      </c>
      <c r="E37" s="49">
        <v>10</v>
      </c>
      <c r="F37" s="34">
        <v>7</v>
      </c>
      <c r="G37" s="34">
        <v>12</v>
      </c>
      <c r="H37" s="34">
        <f t="shared" si="18"/>
        <v>-2</v>
      </c>
      <c r="I37" s="35">
        <f t="shared" si="19"/>
        <v>-0.16666666666666699</v>
      </c>
      <c r="J37" s="49">
        <v>1965</v>
      </c>
      <c r="K37" s="34">
        <v>2066</v>
      </c>
      <c r="L37" s="34">
        <f t="shared" si="20"/>
        <v>-101</v>
      </c>
      <c r="M37" s="35">
        <f t="shared" si="21"/>
        <v>-4.8886737657308797E-2</v>
      </c>
      <c r="N37" s="17"/>
    </row>
    <row r="38" spans="1:14" ht="15" customHeight="1">
      <c r="A38" s="8" t="s">
        <v>73</v>
      </c>
      <c r="B38" s="36" t="s">
        <v>74</v>
      </c>
      <c r="C38" s="29" t="s">
        <v>17</v>
      </c>
      <c r="D38" s="49">
        <v>0</v>
      </c>
      <c r="E38" s="49">
        <v>0</v>
      </c>
      <c r="F38" s="34">
        <v>0</v>
      </c>
      <c r="G38" s="34">
        <v>0</v>
      </c>
      <c r="H38" s="34">
        <f t="shared" si="18"/>
        <v>0</v>
      </c>
      <c r="I38" s="35" t="str">
        <f t="shared" si="19"/>
        <v/>
      </c>
      <c r="J38" s="49">
        <v>102</v>
      </c>
      <c r="K38" s="34">
        <v>102</v>
      </c>
      <c r="L38" s="34">
        <f t="shared" si="20"/>
        <v>0</v>
      </c>
      <c r="M38" s="35">
        <f t="shared" si="21"/>
        <v>0</v>
      </c>
      <c r="N38" s="17"/>
    </row>
    <row r="39" spans="1:14" ht="15" customHeight="1">
      <c r="A39" s="9" t="s">
        <v>75</v>
      </c>
      <c r="B39" s="9" t="s">
        <v>75</v>
      </c>
      <c r="C39" s="10"/>
      <c r="D39" s="11"/>
      <c r="E39" s="11"/>
      <c r="F39" s="11"/>
      <c r="G39" s="11"/>
      <c r="H39" s="12"/>
      <c r="I39" s="18"/>
      <c r="J39" s="11"/>
      <c r="K39" s="11"/>
      <c r="L39" s="12"/>
      <c r="M39" s="19"/>
    </row>
    <row r="40" spans="1:14" ht="14.25" customHeight="1">
      <c r="A40" s="13"/>
      <c r="B40" s="13"/>
    </row>
  </sheetData>
  <mergeCells count="7">
    <mergeCell ref="B1:M1"/>
    <mergeCell ref="D3:E3"/>
    <mergeCell ref="F3:G3"/>
    <mergeCell ref="J3:M3"/>
    <mergeCell ref="A3:A4"/>
    <mergeCell ref="B3:B4"/>
    <mergeCell ref="C3:C4"/>
  </mergeCells>
  <phoneticPr fontId="2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2014-03-17T02:49:00Z</cp:lastPrinted>
  <dcterms:created xsi:type="dcterms:W3CDTF">2000-10-19T03:20:00Z</dcterms:created>
  <dcterms:modified xsi:type="dcterms:W3CDTF">2018-03-06T08:28:10Z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