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8480" windowHeight="12225"/>
  </bookViews>
  <sheets>
    <sheet name="商事主体统计" sheetId="1" r:id="rId1"/>
  </sheets>
  <definedNames>
    <definedName name="_xlnm.Print_Area" localSheetId="0">商事主体统计!$B$1:$M$38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M38" i="1"/>
  <c r="L38"/>
  <c r="I38"/>
  <c r="H38"/>
  <c r="M37"/>
  <c r="L37"/>
  <c r="I37"/>
  <c r="H37"/>
  <c r="M36"/>
  <c r="L36"/>
  <c r="I36"/>
  <c r="H36"/>
  <c r="M35"/>
  <c r="L35"/>
  <c r="I35"/>
  <c r="H35"/>
  <c r="M34"/>
  <c r="L34"/>
  <c r="I34"/>
  <c r="H34"/>
  <c r="M33"/>
  <c r="L33"/>
  <c r="I33"/>
  <c r="H33"/>
  <c r="M31"/>
  <c r="L31"/>
  <c r="I31"/>
  <c r="H31"/>
  <c r="M30"/>
  <c r="L30"/>
  <c r="I30"/>
  <c r="H30"/>
  <c r="M29"/>
  <c r="L29"/>
  <c r="I29"/>
  <c r="H29"/>
  <c r="M28"/>
  <c r="L28"/>
  <c r="I28"/>
  <c r="H28"/>
  <c r="M27"/>
  <c r="L27"/>
  <c r="I27"/>
  <c r="H27"/>
  <c r="M26"/>
  <c r="L26"/>
  <c r="I26"/>
  <c r="H26"/>
  <c r="M25"/>
  <c r="L25"/>
  <c r="I25"/>
  <c r="H25"/>
  <c r="M24"/>
  <c r="L24"/>
  <c r="I24"/>
  <c r="H24"/>
  <c r="M22"/>
  <c r="L22"/>
  <c r="I22"/>
  <c r="H22"/>
  <c r="M21"/>
  <c r="L21"/>
  <c r="I21"/>
  <c r="H21"/>
  <c r="M20"/>
  <c r="L20"/>
  <c r="I20"/>
  <c r="H20"/>
  <c r="M19"/>
  <c r="L19"/>
  <c r="I19"/>
  <c r="H19"/>
  <c r="M18"/>
  <c r="L18"/>
  <c r="I18"/>
  <c r="H18"/>
  <c r="M17"/>
  <c r="L17"/>
  <c r="I17"/>
  <c r="H17"/>
  <c r="M16"/>
  <c r="L16"/>
  <c r="I16"/>
  <c r="H16"/>
  <c r="M15"/>
  <c r="L15"/>
  <c r="I15"/>
  <c r="H15"/>
  <c r="M13"/>
  <c r="L13"/>
  <c r="I13"/>
  <c r="H13"/>
  <c r="M12"/>
  <c r="L12"/>
  <c r="I12"/>
  <c r="H12"/>
  <c r="M11"/>
  <c r="L11"/>
  <c r="I11"/>
  <c r="H11"/>
  <c r="M10"/>
  <c r="M8"/>
  <c r="L8"/>
  <c r="I8"/>
  <c r="H8"/>
  <c r="M7"/>
  <c r="L7"/>
  <c r="K7"/>
  <c r="J7"/>
  <c r="I7"/>
  <c r="H7"/>
  <c r="G7"/>
  <c r="F7"/>
  <c r="E7"/>
  <c r="D7"/>
  <c r="M6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<sst xmlns="http://schemas.openxmlformats.org/spreadsheetml/2006/main" count="114" uniqueCount="78">
  <si>
    <t>报告期：</t>
  </si>
  <si>
    <t>recordid</t>
  </si>
  <si>
    <t>项目</t>
  </si>
  <si>
    <t>单位</t>
  </si>
  <si>
    <t>本年情况</t>
  </si>
  <si>
    <t>上年情况</t>
  </si>
  <si>
    <t>历年累计</t>
  </si>
  <si>
    <t>1月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</si>
  <si>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</si>
  <si>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</si>
  <si>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</si>
  <si>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</si>
  <si>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</si>
  <si>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</si>
  <si>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</si>
  <si>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4971</t>
  </si>
  <si>
    <t>商事主体总数</t>
  </si>
  <si>
    <t>户</t>
  </si>
  <si>
    <t>4974</t>
  </si>
  <si>
    <t>（一）企业总数</t>
  </si>
  <si>
    <t>b514fbc9-08ba-4157-97e0-aa776456781f</t>
  </si>
  <si>
    <t xml:space="preserve">       其中：法人企业</t>
  </si>
  <si>
    <t xml:space="preserve">             自贸区</t>
  </si>
  <si>
    <t>-43.34%</t>
  </si>
  <si>
    <t>33.44%</t>
  </si>
  <si>
    <t xml:space="preserve">      其中：</t>
  </si>
  <si>
    <t xml:space="preserve">           第一产业</t>
  </si>
  <si>
    <t xml:space="preserve">           第二产业</t>
  </si>
  <si>
    <t xml:space="preserve">           第三产业</t>
  </si>
  <si>
    <t>4975</t>
  </si>
  <si>
    <t xml:space="preserve">    1、内资企业（含私营）</t>
  </si>
  <si>
    <t>c91112a9-0cf1-4088-867b-d35bafa8abdf</t>
  </si>
  <si>
    <t xml:space="preserve">       户数</t>
  </si>
  <si>
    <t>ee98e566-845a-47dc-b277-8e4e4b46d3b9</t>
  </si>
  <si>
    <t xml:space="preserve">       其中:法人企业</t>
  </si>
  <si>
    <t>600fd379-c9e0-4e2c-9927-3d699b77cb9c</t>
  </si>
  <si>
    <t xml:space="preserve">       注册资本</t>
  </si>
  <si>
    <t>万元</t>
  </si>
  <si>
    <t>794f05df-d490-4fb9-823d-56053e61faab</t>
  </si>
  <si>
    <t xml:space="preserve">       其中：私营企业</t>
  </si>
  <si>
    <t>ba44b277-0ed0-49e9-afe4-5657e1827828</t>
  </si>
  <si>
    <t xml:space="preserve">       私营法人企业</t>
  </si>
  <si>
    <t>259cdb39-ae89-4198-a81e-b549789791e4</t>
  </si>
  <si>
    <t>2d900b1e-dbd3-4fe2-b8dd-6a61bb130ace</t>
  </si>
  <si>
    <t xml:space="preserve">       注销企业户数</t>
  </si>
  <si>
    <t>bac08826-5419-4f88-b72c-1ea374e8dfa5</t>
  </si>
  <si>
    <t xml:space="preserve">       吊销企业户数</t>
  </si>
  <si>
    <t>4976</t>
  </si>
  <si>
    <t xml:space="preserve">    2、外资企业</t>
  </si>
  <si>
    <t>526d115e-37b9-42c0-a727-91258e62b535</t>
  </si>
  <si>
    <t>7276d98d-0360-47fb-af8b-426d8887c818</t>
  </si>
  <si>
    <t xml:space="preserve">       其中：1.法人企业</t>
  </si>
  <si>
    <t>a1416c1f-c964-451a-aac8-f7c4853a8e96</t>
  </si>
  <si>
    <t xml:space="preserve">       2.分支机构</t>
  </si>
  <si>
    <t>74dc960a-4455-4bf3-849c-0b7eb418691f</t>
  </si>
  <si>
    <t xml:space="preserve">       投资总额</t>
  </si>
  <si>
    <t>万美元</t>
  </si>
  <si>
    <t>0fd54752-6774-4075-b2ea-858461381c9d</t>
  </si>
  <si>
    <t>cf0e42b7-295c-4403-a6a7-f7c417f8ab2c</t>
  </si>
  <si>
    <t xml:space="preserve">       其中:外方认缴</t>
  </si>
  <si>
    <t>e706b1ba-6b04-483e-8ec6-da1b2e721211</t>
  </si>
  <si>
    <t>a4e3c279-fee4-4cdc-9a1f-2d1e04531284</t>
  </si>
  <si>
    <t>4977</t>
  </si>
  <si>
    <t>（二）个体工商户总数</t>
  </si>
  <si>
    <t>23572908-5b90-41c4-998c-a7eb471031a6</t>
  </si>
  <si>
    <t>74c07ce2-59df-404d-ac38-decb0facc81c</t>
  </si>
  <si>
    <t xml:space="preserve">       资金数额</t>
  </si>
  <si>
    <t>bb79898d-ee28-4032-9d03-4397b1c64501</t>
  </si>
  <si>
    <t xml:space="preserve">       注销户数</t>
  </si>
  <si>
    <t>cbe07edc-14a3-4bb4-90c0-97ae773b178b</t>
  </si>
  <si>
    <t xml:space="preserve">       吊销数</t>
  </si>
  <si>
    <t>4972</t>
  </si>
  <si>
    <t>常驻代表机构</t>
  </si>
  <si>
    <t>4973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</si>
  <si>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</si>
  <si>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</si>
  <si>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23" type="noConversion"/>
  </si>
  <si>
    <t>商事主体登记情况</t>
    <phoneticPr fontId="23" type="noConversion"/>
  </si>
</sst>
</file>

<file path=xl/styles.xml><?xml version="1.0" encoding="utf-8"?>
<styleSheet xmlns="http://schemas.openxmlformats.org/spreadsheetml/2006/main">
  <numFmts count="7">
    <numFmt numFmtId="177" formatCode="0.0%"/>
    <numFmt numFmtId="178" formatCode="0_ ;[Red]\-0\ "/>
    <numFmt numFmtId="179" formatCode="0.0%_ ;[Red]\-0.0%\ "/>
    <numFmt numFmtId="180" formatCode="0_);[Red]\(0\)"/>
    <numFmt numFmtId="181" formatCode="0.00_ ;[Red]\-0.00\ "/>
    <numFmt numFmtId="182" formatCode="#0"/>
    <numFmt numFmtId="183" formatCode="yyyy&quot;年&quot;m&quot;月&quot;;@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18"/>
      <name val="Times New Roman"/>
      <family val="1"/>
    </font>
    <font>
      <sz val="10"/>
      <color indexed="62"/>
      <name val="宋体"/>
      <family val="3"/>
      <charset val="134"/>
    </font>
    <font>
      <sz val="10"/>
      <color indexed="62"/>
      <name val="Times New Roman"/>
      <family val="1"/>
    </font>
    <font>
      <b/>
      <sz val="14"/>
      <color indexed="62"/>
      <name val="黑体"/>
      <family val="3"/>
      <charset val="134"/>
    </font>
    <font>
      <sz val="10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62"/>
      <name val="黑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ajor"/>
    </font>
    <font>
      <sz val="12"/>
      <color indexed="62"/>
      <name val="黑体"/>
      <family val="3"/>
      <charset val="134"/>
    </font>
    <font>
      <sz val="10"/>
      <name val="Times New Roman"/>
      <family val="1"/>
    </font>
    <font>
      <b/>
      <sz val="10"/>
      <color indexed="62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color rgb="FFFF0000"/>
      <name val="Times New Roman"/>
      <family val="1"/>
    </font>
    <font>
      <sz val="10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177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80" fontId="10" fillId="0" borderId="0" xfId="0" applyNumberFormat="1" applyFont="1" applyFill="1" applyBorder="1" applyAlignment="1" applyProtection="1"/>
    <xf numFmtId="181" fontId="4" fillId="3" borderId="0" xfId="0" applyNumberFormat="1" applyFont="1" applyFill="1" applyBorder="1" applyAlignment="1" applyProtection="1">
      <alignment vertical="center"/>
    </xf>
    <xf numFmtId="180" fontId="11" fillId="3" borderId="0" xfId="0" applyNumberFormat="1" applyFont="1" applyFill="1" applyBorder="1" applyAlignment="1" applyProtection="1">
      <alignment vertical="center"/>
    </xf>
    <xf numFmtId="181" fontId="4" fillId="2" borderId="6" xfId="0" applyNumberFormat="1" applyFont="1" applyFill="1" applyBorder="1" applyAlignment="1" applyProtection="1">
      <alignment horizontal="center" vertical="center"/>
    </xf>
    <xf numFmtId="181" fontId="19" fillId="0" borderId="0" xfId="0" applyNumberFormat="1" applyFont="1" applyFill="1" applyBorder="1" applyAlignment="1" applyProtection="1"/>
    <xf numFmtId="181" fontId="4" fillId="0" borderId="0" xfId="0" applyNumberFormat="1" applyFont="1" applyFill="1" applyBorder="1" applyAlignment="1" applyProtection="1">
      <alignment horizontal="center"/>
    </xf>
    <xf numFmtId="178" fontId="18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181" fontId="4" fillId="3" borderId="0" xfId="0" applyNumberFormat="1" applyFont="1" applyFill="1" applyBorder="1" applyAlignment="1" applyProtection="1">
      <alignment horizontal="right" vertical="center"/>
    </xf>
    <xf numFmtId="183" fontId="5" fillId="3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/>
    <xf numFmtId="178" fontId="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77" fontId="22" fillId="0" borderId="0" xfId="0" applyNumberFormat="1" applyFont="1" applyFill="1" applyBorder="1" applyAlignment="1" applyProtection="1"/>
    <xf numFmtId="181" fontId="2" fillId="3" borderId="0" xfId="0" applyNumberFormat="1" applyFont="1" applyFill="1" applyBorder="1" applyAlignment="1" applyProtection="1">
      <alignment horizontal="center"/>
    </xf>
    <xf numFmtId="181" fontId="4" fillId="2" borderId="2" xfId="0" applyNumberFormat="1" applyFont="1" applyFill="1" applyBorder="1" applyAlignment="1" applyProtection="1">
      <alignment horizontal="center" vertical="center"/>
    </xf>
    <xf numFmtId="181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Fill="1" applyBorder="1" applyAlignment="1" applyProtection="1">
      <alignment horizontal="center" vertical="center"/>
    </xf>
    <xf numFmtId="181" fontId="4" fillId="0" borderId="3" xfId="0" applyNumberFormat="1" applyFont="1" applyFill="1" applyBorder="1" applyAlignment="1" applyProtection="1">
      <alignment horizontal="center" vertical="center"/>
    </xf>
    <xf numFmtId="181" fontId="4" fillId="0" borderId="4" xfId="0" applyNumberFormat="1" applyFont="1" applyFill="1" applyBorder="1" applyAlignment="1" applyProtection="1">
      <alignment horizontal="center" vertical="center"/>
    </xf>
    <xf numFmtId="181" fontId="4" fillId="0" borderId="6" xfId="0" applyNumberFormat="1" applyFont="1" applyFill="1" applyBorder="1" applyAlignment="1" applyProtection="1">
      <alignment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181" fontId="4" fillId="0" borderId="5" xfId="0" applyNumberFormat="1" applyFont="1" applyFill="1" applyBorder="1" applyAlignment="1" applyProtection="1">
      <alignment horizontal="center" vertical="center"/>
    </xf>
    <xf numFmtId="181" fontId="4" fillId="0" borderId="6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81" fontId="6" fillId="0" borderId="6" xfId="0" applyNumberFormat="1" applyFont="1" applyFill="1" applyBorder="1" applyAlignment="1" applyProtection="1">
      <alignment vertical="center"/>
    </xf>
    <xf numFmtId="181" fontId="12" fillId="0" borderId="6" xfId="0" applyNumberFormat="1" applyFont="1" applyFill="1" applyBorder="1" applyAlignment="1" applyProtection="1">
      <alignment vertical="center"/>
    </xf>
    <xf numFmtId="178" fontId="8" fillId="0" borderId="6" xfId="0" applyNumberFormat="1" applyFont="1" applyFill="1" applyBorder="1" applyAlignment="1" applyProtection="1">
      <alignment horizontal="center" vertical="center"/>
    </xf>
    <xf numFmtId="179" fontId="3" fillId="0" borderId="6" xfId="0" applyNumberFormat="1" applyFont="1" applyFill="1" applyBorder="1" applyAlignment="1" applyProtection="1">
      <alignment horizontal="center" vertical="center"/>
    </xf>
    <xf numFmtId="181" fontId="12" fillId="0" borderId="4" xfId="0" applyNumberFormat="1" applyFont="1" applyFill="1" applyBorder="1" applyAlignment="1" applyProtection="1"/>
    <xf numFmtId="181" fontId="4" fillId="0" borderId="6" xfId="0" applyNumberFormat="1" applyFont="1" applyFill="1" applyBorder="1" applyAlignment="1" applyProtection="1"/>
    <xf numFmtId="178" fontId="13" fillId="0" borderId="6" xfId="0" applyNumberFormat="1" applyFont="1" applyFill="1" applyBorder="1" applyAlignment="1" applyProtection="1">
      <alignment horizontal="center" vertical="center"/>
    </xf>
    <xf numFmtId="179" fontId="21" fillId="0" borderId="6" xfId="0" applyNumberFormat="1" applyFont="1" applyFill="1" applyBorder="1" applyAlignment="1" applyProtection="1">
      <alignment horizontal="center" vertical="center"/>
    </xf>
    <xf numFmtId="181" fontId="14" fillId="0" borderId="4" xfId="0" applyNumberFormat="1" applyFont="1" applyFill="1" applyBorder="1" applyAlignment="1" applyProtection="1"/>
    <xf numFmtId="181" fontId="14" fillId="0" borderId="6" xfId="0" applyNumberFormat="1" applyFont="1" applyFill="1" applyBorder="1" applyAlignment="1" applyProtection="1">
      <alignment horizontal="center" vertical="center"/>
    </xf>
    <xf numFmtId="178" fontId="14" fillId="0" borderId="2" xfId="0" applyNumberFormat="1" applyFont="1" applyFill="1" applyBorder="1" applyAlignment="1" applyProtection="1">
      <alignment horizontal="center" vertical="center"/>
    </xf>
    <xf numFmtId="178" fontId="14" fillId="0" borderId="6" xfId="0" applyNumberFormat="1" applyFont="1" applyFill="1" applyBorder="1" applyAlignment="1" applyProtection="1">
      <alignment horizontal="center" vertical="center"/>
    </xf>
    <xf numFmtId="182" fontId="15" fillId="0" borderId="6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 applyProtection="1">
      <alignment horizontal="center" vertical="center"/>
    </xf>
    <xf numFmtId="178" fontId="15" fillId="0" borderId="4" xfId="0" applyNumberFormat="1" applyFont="1" applyFill="1" applyBorder="1" applyAlignment="1" applyProtection="1">
      <alignment horizontal="center" vertical="center"/>
    </xf>
    <xf numFmtId="181" fontId="17" fillId="0" borderId="4" xfId="0" applyNumberFormat="1" applyFont="1" applyFill="1" applyBorder="1" applyAlignment="1" applyProtection="1"/>
    <xf numFmtId="178" fontId="18" fillId="0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GridLines="0" tabSelected="1" topLeftCell="B13" workbookViewId="0">
      <selection activeCell="H18" sqref="H18"/>
    </sheetView>
  </sheetViews>
  <sheetFormatPr defaultColWidth="9" defaultRowHeight="14.25" customHeight="1"/>
  <cols>
    <col min="1" max="1" width="9" style="1" hidden="1" customWidth="1"/>
    <col min="2" max="2" width="30.125" style="1" customWidth="1"/>
    <col min="3" max="3" width="8.5" style="4" customWidth="1"/>
    <col min="4" max="4" width="9.875" style="1" customWidth="1"/>
    <col min="5" max="5" width="9.5" style="1" customWidth="1"/>
    <col min="6" max="6" width="10.25" style="1" customWidth="1"/>
    <col min="7" max="7" width="12" style="5" customWidth="1"/>
    <col min="8" max="8" width="18.5" style="5" customWidth="1"/>
    <col min="9" max="9" width="19.375" style="5" customWidth="1"/>
    <col min="10" max="10" width="9.625" style="1" customWidth="1"/>
    <col min="11" max="11" width="13.25" style="1" customWidth="1"/>
    <col min="12" max="12" width="17.5" style="1" customWidth="1"/>
    <col min="13" max="13" width="17.75" style="2" customWidth="1"/>
    <col min="14" max="16384" width="9" style="1"/>
  </cols>
  <sheetData>
    <row r="1" spans="1:22" ht="25.5" customHeight="1">
      <c r="B1" s="20" t="s">
        <v>76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2" s="3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14" t="s">
        <v>0</v>
      </c>
      <c r="M2" s="15">
        <v>43101</v>
      </c>
    </row>
    <row r="3" spans="1:22" s="3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4" t="s">
        <v>5</v>
      </c>
      <c r="G3" s="25"/>
      <c r="H3" s="26"/>
      <c r="I3" s="26"/>
      <c r="J3" s="24" t="s">
        <v>6</v>
      </c>
      <c r="K3" s="27"/>
      <c r="L3" s="27"/>
      <c r="M3" s="25"/>
    </row>
    <row r="4" spans="1:22" s="3" customFormat="1" ht="28.5" customHeight="1">
      <c r="A4" s="22"/>
      <c r="B4" s="28"/>
      <c r="C4" s="28"/>
      <c r="D4" s="29" t="s">
        <v>7</v>
      </c>
      <c r="E4" s="30" t="s">
        <v>8</v>
      </c>
      <c r="F4" s="29" t="s">
        <v>7</v>
      </c>
      <c r="G4" s="30" t="s">
        <v>8</v>
      </c>
      <c r="H4" s="26" t="s">
        <v>9</v>
      </c>
      <c r="I4" s="26" t="s">
        <v>10</v>
      </c>
      <c r="J4" s="29" t="s">
        <v>11</v>
      </c>
      <c r="K4" s="29" t="s">
        <v>12</v>
      </c>
      <c r="L4" s="29" t="s">
        <v>13</v>
      </c>
      <c r="M4" s="31" t="s">
        <v>14</v>
      </c>
    </row>
    <row r="5" spans="1:22" s="3" customFormat="1" ht="28.5" customHeight="1">
      <c r="A5" s="8" t="s">
        <v>1</v>
      </c>
      <c r="B5" s="32" t="s">
        <v>77</v>
      </c>
      <c r="C5" s="29"/>
      <c r="D5" s="29"/>
      <c r="E5" s="30"/>
      <c r="F5" s="29"/>
      <c r="G5" s="30"/>
      <c r="H5" s="29"/>
      <c r="I5" s="29"/>
      <c r="J5" s="29"/>
      <c r="K5" s="29"/>
      <c r="L5" s="29"/>
      <c r="M5" s="31"/>
    </row>
    <row r="6" spans="1:22" s="3" customFormat="1" ht="28.5" customHeight="1">
      <c r="A6" s="8" t="s">
        <v>15</v>
      </c>
      <c r="B6" s="33" t="s">
        <v>16</v>
      </c>
      <c r="C6" s="29" t="s">
        <v>17</v>
      </c>
      <c r="D6" s="34">
        <f t="shared" ref="D6:G6" si="0">D7+D33</f>
        <v>42907</v>
      </c>
      <c r="E6" s="34">
        <f t="shared" si="0"/>
        <v>42907</v>
      </c>
      <c r="F6" s="34">
        <f t="shared" si="0"/>
        <v>32687</v>
      </c>
      <c r="G6" s="34">
        <f t="shared" si="0"/>
        <v>32687</v>
      </c>
      <c r="H6" s="34">
        <f t="shared" ref="H6:H8" si="1">E6-G6</f>
        <v>10220</v>
      </c>
      <c r="I6" s="35">
        <f t="shared" ref="I6:I8" si="2">IF(ISERROR(H6/G6),"",H6/G6)</f>
        <v>0.312662526386637</v>
      </c>
      <c r="J6" s="34">
        <f>J7+J33</f>
        <v>3094370</v>
      </c>
      <c r="K6" s="34">
        <f>K7+K33</f>
        <v>2687021</v>
      </c>
      <c r="L6" s="34">
        <f t="shared" ref="L6:L8" si="3">J6-K6</f>
        <v>407349</v>
      </c>
      <c r="M6" s="35">
        <f t="shared" ref="M6:M8" si="4">IF(ISERROR(L6/K6),"",L6/K6)</f>
        <v>0.15159874076160901</v>
      </c>
      <c r="N6" s="16"/>
      <c r="O6" s="16"/>
      <c r="P6" s="16"/>
      <c r="Q6" s="16"/>
      <c r="R6" s="16"/>
      <c r="S6" s="16"/>
      <c r="T6" s="16"/>
      <c r="U6" s="16"/>
      <c r="V6" s="16"/>
    </row>
    <row r="7" spans="1:22" ht="15.75" customHeight="1">
      <c r="A7" s="8" t="s">
        <v>18</v>
      </c>
      <c r="B7" s="36" t="s">
        <v>19</v>
      </c>
      <c r="C7" s="29" t="s">
        <v>17</v>
      </c>
      <c r="D7" s="34">
        <f t="shared" ref="D7:G7" si="5">D15+D24</f>
        <v>28726</v>
      </c>
      <c r="E7" s="34">
        <f t="shared" si="5"/>
        <v>28726</v>
      </c>
      <c r="F7" s="34">
        <f t="shared" si="5"/>
        <v>24157</v>
      </c>
      <c r="G7" s="34">
        <f t="shared" si="5"/>
        <v>24157</v>
      </c>
      <c r="H7" s="34">
        <f t="shared" si="1"/>
        <v>4569</v>
      </c>
      <c r="I7" s="35">
        <f t="shared" si="2"/>
        <v>0.18913772405513901</v>
      </c>
      <c r="J7" s="34">
        <f>J15+J24</f>
        <v>1795286</v>
      </c>
      <c r="K7" s="34">
        <f>K15+K24</f>
        <v>1527128</v>
      </c>
      <c r="L7" s="34">
        <f t="shared" si="3"/>
        <v>268158</v>
      </c>
      <c r="M7" s="35">
        <f t="shared" si="4"/>
        <v>0.17559628269536001</v>
      </c>
    </row>
    <row r="8" spans="1:22" ht="15.75" customHeight="1">
      <c r="A8" s="8" t="s">
        <v>20</v>
      </c>
      <c r="B8" s="37" t="s">
        <v>21</v>
      </c>
      <c r="C8" s="29" t="s">
        <v>17</v>
      </c>
      <c r="D8" s="34">
        <v>27093</v>
      </c>
      <c r="E8" s="34">
        <v>27093</v>
      </c>
      <c r="F8" s="34">
        <v>23396</v>
      </c>
      <c r="G8" s="34">
        <v>23396</v>
      </c>
      <c r="H8" s="34">
        <f t="shared" si="1"/>
        <v>3697</v>
      </c>
      <c r="I8" s="35">
        <f t="shared" si="2"/>
        <v>0.15801846469482</v>
      </c>
      <c r="J8" s="34">
        <v>1713471</v>
      </c>
      <c r="K8" s="34">
        <v>1452497</v>
      </c>
      <c r="L8" s="34">
        <f t="shared" si="3"/>
        <v>260974</v>
      </c>
      <c r="M8" s="35">
        <f t="shared" si="4"/>
        <v>0.179672660253343</v>
      </c>
    </row>
    <row r="9" spans="1:22" ht="15.75" customHeight="1">
      <c r="A9" s="8"/>
      <c r="B9" s="37" t="s">
        <v>22</v>
      </c>
      <c r="C9" s="29" t="s">
        <v>17</v>
      </c>
      <c r="D9" s="34">
        <v>2012</v>
      </c>
      <c r="E9" s="34">
        <v>2012</v>
      </c>
      <c r="F9" s="34">
        <v>3551</v>
      </c>
      <c r="G9" s="34">
        <v>3551</v>
      </c>
      <c r="H9" s="38">
        <v>-1539</v>
      </c>
      <c r="I9" s="39" t="s">
        <v>23</v>
      </c>
      <c r="J9" s="34">
        <v>165918</v>
      </c>
      <c r="K9" s="34">
        <v>124341</v>
      </c>
      <c r="L9" s="34">
        <v>41577</v>
      </c>
      <c r="M9" s="35" t="s">
        <v>24</v>
      </c>
    </row>
    <row r="10" spans="1:22" ht="15.75" customHeight="1">
      <c r="A10" s="8"/>
      <c r="B10" s="40" t="s">
        <v>25</v>
      </c>
      <c r="C10" s="41"/>
      <c r="D10" s="42"/>
      <c r="E10" s="42"/>
      <c r="F10" s="42"/>
      <c r="G10" s="42"/>
      <c r="H10" s="38"/>
      <c r="I10" s="39"/>
      <c r="J10" s="42"/>
      <c r="K10" s="43"/>
      <c r="L10" s="34"/>
      <c r="M10" s="35" t="str">
        <f t="shared" ref="M10:M13" si="6">IF(ISERROR(L10/K10),"",L10/K10)</f>
        <v/>
      </c>
    </row>
    <row r="11" spans="1:22" ht="15.75" customHeight="1">
      <c r="A11" s="8"/>
      <c r="B11" s="40" t="s">
        <v>26</v>
      </c>
      <c r="C11" s="29" t="s">
        <v>17</v>
      </c>
      <c r="D11" s="44">
        <v>58</v>
      </c>
      <c r="E11" s="45">
        <v>58</v>
      </c>
      <c r="F11" s="34">
        <v>83</v>
      </c>
      <c r="G11" s="45">
        <v>83</v>
      </c>
      <c r="H11" s="38">
        <f>E11-G11</f>
        <v>-25</v>
      </c>
      <c r="I11" s="39">
        <f t="shared" ref="I11:I13" si="7">IF(ISERROR(H11/G11),"",H11/G11)</f>
        <v>-0.30120481927710802</v>
      </c>
      <c r="J11" s="44">
        <v>3759</v>
      </c>
      <c r="K11" s="46">
        <v>2788</v>
      </c>
      <c r="L11" s="34">
        <f t="shared" ref="L11:L13" si="8">J11-K11</f>
        <v>971</v>
      </c>
      <c r="M11" s="35">
        <f t="shared" si="6"/>
        <v>0.34827833572453398</v>
      </c>
    </row>
    <row r="12" spans="1:22" ht="15.75" customHeight="1">
      <c r="A12" s="8"/>
      <c r="B12" s="40" t="s">
        <v>27</v>
      </c>
      <c r="C12" s="29" t="s">
        <v>17</v>
      </c>
      <c r="D12" s="44">
        <v>2049</v>
      </c>
      <c r="E12" s="45">
        <v>2049</v>
      </c>
      <c r="F12" s="34">
        <v>1947</v>
      </c>
      <c r="G12" s="45">
        <v>1947</v>
      </c>
      <c r="H12" s="38">
        <f t="shared" ref="H12:H13" si="9">E12-G12</f>
        <v>102</v>
      </c>
      <c r="I12" s="39">
        <f t="shared" si="7"/>
        <v>5.2388289676425302E-2</v>
      </c>
      <c r="J12" s="44">
        <v>184767</v>
      </c>
      <c r="K12" s="46">
        <v>163086</v>
      </c>
      <c r="L12" s="34">
        <f t="shared" si="8"/>
        <v>21681</v>
      </c>
      <c r="M12" s="35">
        <f t="shared" si="6"/>
        <v>0.132942128692837</v>
      </c>
    </row>
    <row r="13" spans="1:22" ht="15.75" customHeight="1">
      <c r="A13" s="8"/>
      <c r="B13" s="40" t="s">
        <v>28</v>
      </c>
      <c r="C13" s="29" t="s">
        <v>17</v>
      </c>
      <c r="D13" s="44">
        <v>26619</v>
      </c>
      <c r="E13" s="45">
        <v>26619</v>
      </c>
      <c r="F13" s="34">
        <v>22127</v>
      </c>
      <c r="G13" s="45">
        <v>22127</v>
      </c>
      <c r="H13" s="38">
        <f t="shared" si="9"/>
        <v>4492</v>
      </c>
      <c r="I13" s="39">
        <f t="shared" si="7"/>
        <v>0.20300989741040401</v>
      </c>
      <c r="J13" s="44">
        <v>1606760</v>
      </c>
      <c r="K13" s="46">
        <v>1361254</v>
      </c>
      <c r="L13" s="34">
        <f t="shared" si="8"/>
        <v>245506</v>
      </c>
      <c r="M13" s="35">
        <f t="shared" si="6"/>
        <v>0.180352821736428</v>
      </c>
    </row>
    <row r="14" spans="1:22" ht="15.75" customHeight="1">
      <c r="A14" s="8" t="s">
        <v>29</v>
      </c>
      <c r="B14" s="47" t="s">
        <v>30</v>
      </c>
      <c r="C14" s="29"/>
      <c r="D14" s="29"/>
      <c r="E14" s="30"/>
      <c r="F14" s="29"/>
      <c r="G14" s="30"/>
      <c r="H14" s="29"/>
      <c r="I14" s="29"/>
      <c r="J14" s="29"/>
      <c r="K14" s="29"/>
      <c r="L14" s="29"/>
      <c r="M14" s="31"/>
    </row>
    <row r="15" spans="1:22" ht="15.75" customHeight="1">
      <c r="A15" s="8" t="s">
        <v>31</v>
      </c>
      <c r="B15" s="37" t="s">
        <v>32</v>
      </c>
      <c r="C15" s="29" t="s">
        <v>17</v>
      </c>
      <c r="D15" s="48">
        <v>26316</v>
      </c>
      <c r="E15" s="48">
        <v>26316</v>
      </c>
      <c r="F15" s="34">
        <v>23625</v>
      </c>
      <c r="G15" s="34">
        <v>23625</v>
      </c>
      <c r="H15" s="34">
        <f t="shared" ref="H15:H22" si="10">E15-G15</f>
        <v>2691</v>
      </c>
      <c r="I15" s="35">
        <f t="shared" ref="I15:I22" si="11">IF(ISERROR(H15/G15),"",H15/G15)</f>
        <v>0.11390476190476199</v>
      </c>
      <c r="J15" s="48">
        <v>1742216</v>
      </c>
      <c r="K15" s="34">
        <v>1484065</v>
      </c>
      <c r="L15" s="34">
        <f t="shared" ref="L15:L22" si="12">J15-K15</f>
        <v>258151</v>
      </c>
      <c r="M15" s="35">
        <f t="shared" ref="M15:M22" si="13">IF(ISERROR(L15/K15),"",L15/K15)</f>
        <v>0.17394858041932099</v>
      </c>
    </row>
    <row r="16" spans="1:22" ht="15.75" customHeight="1">
      <c r="A16" s="8" t="s">
        <v>33</v>
      </c>
      <c r="B16" s="37" t="s">
        <v>34</v>
      </c>
      <c r="C16" s="29" t="s">
        <v>17</v>
      </c>
      <c r="D16" s="48">
        <v>24765</v>
      </c>
      <c r="E16" s="48">
        <v>24765</v>
      </c>
      <c r="F16" s="34">
        <v>22922</v>
      </c>
      <c r="G16" s="34">
        <v>22922</v>
      </c>
      <c r="H16" s="34">
        <f t="shared" si="10"/>
        <v>1843</v>
      </c>
      <c r="I16" s="35">
        <f t="shared" si="11"/>
        <v>8.0403106186196699E-2</v>
      </c>
      <c r="J16" s="48">
        <v>1669740</v>
      </c>
      <c r="K16" s="34">
        <v>1419252</v>
      </c>
      <c r="L16" s="34">
        <f t="shared" si="12"/>
        <v>250488</v>
      </c>
      <c r="M16" s="35">
        <f t="shared" si="13"/>
        <v>0.176492969536065</v>
      </c>
    </row>
    <row r="17" spans="1:13" ht="15.75" customHeight="1">
      <c r="A17" s="8" t="s">
        <v>35</v>
      </c>
      <c r="B17" s="37" t="s">
        <v>36</v>
      </c>
      <c r="C17" s="29" t="s">
        <v>37</v>
      </c>
      <c r="D17" s="48">
        <v>36284988.880000003</v>
      </c>
      <c r="E17" s="48">
        <v>36284988.880000003</v>
      </c>
      <c r="F17" s="34">
        <v>153499909</v>
      </c>
      <c r="G17" s="34">
        <v>153499909</v>
      </c>
      <c r="H17" s="34">
        <f t="shared" si="10"/>
        <v>-117214920.12</v>
      </c>
      <c r="I17" s="35">
        <f t="shared" si="11"/>
        <v>-0.76361556748545001</v>
      </c>
      <c r="J17" s="48">
        <v>1960201234.9100001</v>
      </c>
      <c r="K17" s="34">
        <v>1472223491</v>
      </c>
      <c r="L17" s="34">
        <f t="shared" si="12"/>
        <v>487977743.91000003</v>
      </c>
      <c r="M17" s="35">
        <f t="shared" si="13"/>
        <v>0.33145629511626901</v>
      </c>
    </row>
    <row r="18" spans="1:13" ht="15.75" customHeight="1">
      <c r="A18" s="8" t="s">
        <v>38</v>
      </c>
      <c r="B18" s="37" t="s">
        <v>39</v>
      </c>
      <c r="C18" s="29" t="s">
        <v>17</v>
      </c>
      <c r="D18" s="48">
        <v>26303</v>
      </c>
      <c r="E18" s="48">
        <v>26303</v>
      </c>
      <c r="F18" s="34">
        <v>23549</v>
      </c>
      <c r="G18" s="34">
        <v>23549</v>
      </c>
      <c r="H18" s="34">
        <f t="shared" si="10"/>
        <v>2754</v>
      </c>
      <c r="I18" s="35">
        <f t="shared" si="11"/>
        <v>0.116947641088794</v>
      </c>
      <c r="J18" s="48">
        <v>1733608</v>
      </c>
      <c r="K18" s="34">
        <v>1475327</v>
      </c>
      <c r="L18" s="34">
        <f t="shared" si="12"/>
        <v>258281</v>
      </c>
      <c r="M18" s="35">
        <f t="shared" si="13"/>
        <v>0.17506695125894101</v>
      </c>
    </row>
    <row r="19" spans="1:13" ht="15.75" customHeight="1">
      <c r="A19" s="8" t="s">
        <v>40</v>
      </c>
      <c r="B19" s="37" t="s">
        <v>41</v>
      </c>
      <c r="C19" s="29" t="s">
        <v>17</v>
      </c>
      <c r="D19" s="48">
        <v>24763</v>
      </c>
      <c r="E19" s="48">
        <v>24763</v>
      </c>
      <c r="F19" s="34">
        <v>22849</v>
      </c>
      <c r="G19" s="34">
        <v>22849</v>
      </c>
      <c r="H19" s="34">
        <f t="shared" si="10"/>
        <v>1914</v>
      </c>
      <c r="I19" s="35">
        <f t="shared" si="11"/>
        <v>8.3767342115628696E-2</v>
      </c>
      <c r="J19" s="48">
        <v>1665155</v>
      </c>
      <c r="K19" s="34">
        <v>1414707</v>
      </c>
      <c r="L19" s="34">
        <f t="shared" si="12"/>
        <v>250448</v>
      </c>
      <c r="M19" s="35">
        <f t="shared" si="13"/>
        <v>0.177031710453119</v>
      </c>
    </row>
    <row r="20" spans="1:13" ht="15.75" customHeight="1">
      <c r="A20" s="8" t="s">
        <v>42</v>
      </c>
      <c r="B20" s="37" t="s">
        <v>36</v>
      </c>
      <c r="C20" s="29" t="s">
        <v>37</v>
      </c>
      <c r="D20" s="48">
        <v>36282208.880000003</v>
      </c>
      <c r="E20" s="48">
        <v>36282208.880000003</v>
      </c>
      <c r="F20" s="34">
        <v>153484398</v>
      </c>
      <c r="G20" s="34">
        <v>153484398</v>
      </c>
      <c r="H20" s="34">
        <f t="shared" si="10"/>
        <v>-117202189.12</v>
      </c>
      <c r="I20" s="35">
        <f t="shared" si="11"/>
        <v>-0.76360979127011996</v>
      </c>
      <c r="J20" s="48">
        <v>1944640010.6500001</v>
      </c>
      <c r="K20" s="34">
        <v>1460718396</v>
      </c>
      <c r="L20" s="34">
        <f t="shared" si="12"/>
        <v>483921614.64999998</v>
      </c>
      <c r="M20" s="35">
        <f t="shared" si="13"/>
        <v>0.33129014872076701</v>
      </c>
    </row>
    <row r="21" spans="1:13" ht="15.75" customHeight="1">
      <c r="A21" s="8" t="s">
        <v>43</v>
      </c>
      <c r="B21" s="37" t="s">
        <v>44</v>
      </c>
      <c r="C21" s="29" t="s">
        <v>17</v>
      </c>
      <c r="D21" s="48">
        <v>2955</v>
      </c>
      <c r="E21" s="48">
        <v>2955</v>
      </c>
      <c r="F21" s="34">
        <v>1332</v>
      </c>
      <c r="G21" s="34">
        <v>1332</v>
      </c>
      <c r="H21" s="34">
        <f t="shared" si="10"/>
        <v>1623</v>
      </c>
      <c r="I21" s="35">
        <f t="shared" si="11"/>
        <v>1.2184684684684699</v>
      </c>
      <c r="J21" s="48">
        <v>113467</v>
      </c>
      <c r="K21" s="34">
        <v>86062</v>
      </c>
      <c r="L21" s="34">
        <f t="shared" si="12"/>
        <v>27405</v>
      </c>
      <c r="M21" s="35">
        <f t="shared" si="13"/>
        <v>0.31843322256048001</v>
      </c>
    </row>
    <row r="22" spans="1:13" ht="15.75" customHeight="1">
      <c r="A22" s="8" t="s">
        <v>45</v>
      </c>
      <c r="B22" s="37" t="s">
        <v>46</v>
      </c>
      <c r="C22" s="29" t="s">
        <v>17</v>
      </c>
      <c r="D22" s="48">
        <v>0</v>
      </c>
      <c r="E22" s="48">
        <v>0</v>
      </c>
      <c r="F22" s="34">
        <v>53</v>
      </c>
      <c r="G22" s="34">
        <v>53</v>
      </c>
      <c r="H22" s="34">
        <f t="shared" si="10"/>
        <v>-53</v>
      </c>
      <c r="I22" s="35">
        <f t="shared" si="11"/>
        <v>-1</v>
      </c>
      <c r="J22" s="48">
        <v>247062</v>
      </c>
      <c r="K22" s="34">
        <v>177794</v>
      </c>
      <c r="L22" s="34">
        <f t="shared" si="12"/>
        <v>69268</v>
      </c>
      <c r="M22" s="35">
        <f t="shared" si="13"/>
        <v>0.38959694927837801</v>
      </c>
    </row>
    <row r="23" spans="1:13" ht="15.75" customHeight="1">
      <c r="A23" s="8" t="s">
        <v>47</v>
      </c>
      <c r="B23" s="47" t="s">
        <v>48</v>
      </c>
      <c r="C23" s="29"/>
      <c r="D23" s="29"/>
      <c r="E23" s="30"/>
      <c r="F23" s="29"/>
      <c r="G23" s="30"/>
      <c r="H23" s="29"/>
      <c r="I23" s="29"/>
      <c r="J23" s="29"/>
      <c r="K23" s="29"/>
      <c r="L23" s="29"/>
      <c r="M23" s="31"/>
    </row>
    <row r="24" spans="1:13" ht="15.75" customHeight="1">
      <c r="A24" s="8" t="s">
        <v>49</v>
      </c>
      <c r="B24" s="37" t="s">
        <v>32</v>
      </c>
      <c r="C24" s="29" t="s">
        <v>17</v>
      </c>
      <c r="D24" s="48">
        <v>2410</v>
      </c>
      <c r="E24" s="48">
        <v>2410</v>
      </c>
      <c r="F24" s="34">
        <v>532</v>
      </c>
      <c r="G24" s="34">
        <v>532</v>
      </c>
      <c r="H24" s="34">
        <f t="shared" ref="H24:H31" si="14">E24-G24</f>
        <v>1878</v>
      </c>
      <c r="I24" s="35">
        <f t="shared" ref="I24:I31" si="15">IF(ISERROR(H24/G24),"",H24/G24)</f>
        <v>3.5300751879699201</v>
      </c>
      <c r="J24" s="48">
        <v>53070</v>
      </c>
      <c r="K24" s="34">
        <v>43063</v>
      </c>
      <c r="L24" s="34">
        <f t="shared" ref="L24:L31" si="16">J24-K24</f>
        <v>10007</v>
      </c>
      <c r="M24" s="35">
        <f t="shared" ref="M24:M31" si="17">IF(ISERROR(L24/K24),"",L24/K24)</f>
        <v>0.23238046582913399</v>
      </c>
    </row>
    <row r="25" spans="1:13" ht="15.75" customHeight="1">
      <c r="A25" s="8" t="s">
        <v>50</v>
      </c>
      <c r="B25" s="37" t="s">
        <v>51</v>
      </c>
      <c r="C25" s="29" t="s">
        <v>17</v>
      </c>
      <c r="D25" s="48">
        <v>2328</v>
      </c>
      <c r="E25" s="48">
        <v>2328</v>
      </c>
      <c r="F25" s="34">
        <v>474</v>
      </c>
      <c r="G25" s="34">
        <v>474</v>
      </c>
      <c r="H25" s="34">
        <f t="shared" si="14"/>
        <v>1854</v>
      </c>
      <c r="I25" s="35">
        <f t="shared" si="15"/>
        <v>3.9113924050632898</v>
      </c>
      <c r="J25" s="48">
        <v>43731</v>
      </c>
      <c r="K25" s="34">
        <v>33245</v>
      </c>
      <c r="L25" s="34">
        <f t="shared" si="16"/>
        <v>10486</v>
      </c>
      <c r="M25" s="35">
        <f t="shared" si="17"/>
        <v>0.31541585200782102</v>
      </c>
    </row>
    <row r="26" spans="1:13" ht="15.75" customHeight="1">
      <c r="A26" s="8" t="s">
        <v>52</v>
      </c>
      <c r="B26" s="37" t="s">
        <v>53</v>
      </c>
      <c r="C26" s="29" t="s">
        <v>17</v>
      </c>
      <c r="D26" s="48">
        <v>82</v>
      </c>
      <c r="E26" s="48">
        <v>82</v>
      </c>
      <c r="F26" s="34">
        <v>58</v>
      </c>
      <c r="G26" s="34">
        <v>58</v>
      </c>
      <c r="H26" s="34">
        <f t="shared" si="14"/>
        <v>24</v>
      </c>
      <c r="I26" s="35">
        <f t="shared" si="15"/>
        <v>0.41379310344827602</v>
      </c>
      <c r="J26" s="48">
        <v>9339</v>
      </c>
      <c r="K26" s="34">
        <v>9818</v>
      </c>
      <c r="L26" s="34">
        <f t="shared" si="16"/>
        <v>-479</v>
      </c>
      <c r="M26" s="35">
        <f t="shared" si="17"/>
        <v>-4.8787940517417E-2</v>
      </c>
    </row>
    <row r="27" spans="1:13" ht="15.75" customHeight="1">
      <c r="A27" s="8" t="s">
        <v>54</v>
      </c>
      <c r="B27" s="37" t="s">
        <v>55</v>
      </c>
      <c r="C27" s="29" t="s">
        <v>56</v>
      </c>
      <c r="D27" s="48">
        <v>52721</v>
      </c>
      <c r="E27" s="48">
        <v>52721</v>
      </c>
      <c r="F27" s="34">
        <v>847988</v>
      </c>
      <c r="G27" s="34">
        <v>847988</v>
      </c>
      <c r="H27" s="34">
        <f t="shared" si="14"/>
        <v>-795267</v>
      </c>
      <c r="I27" s="35">
        <f t="shared" si="15"/>
        <v>-0.93782812964334406</v>
      </c>
      <c r="J27" s="48">
        <v>36091657</v>
      </c>
      <c r="K27" s="34">
        <v>27269464</v>
      </c>
      <c r="L27" s="34">
        <f t="shared" si="16"/>
        <v>8822193</v>
      </c>
      <c r="M27" s="35">
        <f t="shared" si="17"/>
        <v>0.323519120141122</v>
      </c>
    </row>
    <row r="28" spans="1:13" ht="15.75" customHeight="1">
      <c r="A28" s="8" t="s">
        <v>57</v>
      </c>
      <c r="B28" s="37" t="s">
        <v>36</v>
      </c>
      <c r="C28" s="29" t="s">
        <v>56</v>
      </c>
      <c r="D28" s="48">
        <v>49372</v>
      </c>
      <c r="E28" s="48">
        <v>49372</v>
      </c>
      <c r="F28" s="34">
        <v>828338</v>
      </c>
      <c r="G28" s="34">
        <v>828338</v>
      </c>
      <c r="H28" s="34">
        <f t="shared" si="14"/>
        <v>-778966</v>
      </c>
      <c r="I28" s="35">
        <f t="shared" si="15"/>
        <v>-0.94039631165055804</v>
      </c>
      <c r="J28" s="48">
        <v>28410976</v>
      </c>
      <c r="K28" s="34">
        <v>20726452</v>
      </c>
      <c r="L28" s="34">
        <f t="shared" si="16"/>
        <v>7684524</v>
      </c>
      <c r="M28" s="35">
        <f t="shared" si="17"/>
        <v>0.370759259713143</v>
      </c>
    </row>
    <row r="29" spans="1:13" ht="15.75" customHeight="1">
      <c r="A29" s="8" t="s">
        <v>58</v>
      </c>
      <c r="B29" s="37" t="s">
        <v>59</v>
      </c>
      <c r="C29" s="29" t="s">
        <v>56</v>
      </c>
      <c r="D29" s="48">
        <v>25545</v>
      </c>
      <c r="E29" s="48">
        <v>25545</v>
      </c>
      <c r="F29" s="34">
        <v>326637</v>
      </c>
      <c r="G29" s="34">
        <v>326637</v>
      </c>
      <c r="H29" s="34">
        <f t="shared" si="14"/>
        <v>-301092</v>
      </c>
      <c r="I29" s="35">
        <f t="shared" si="15"/>
        <v>-0.92179391801908495</v>
      </c>
      <c r="J29" s="48">
        <v>18995339</v>
      </c>
      <c r="K29" s="34">
        <v>12252228</v>
      </c>
      <c r="L29" s="34">
        <f t="shared" si="16"/>
        <v>6743111</v>
      </c>
      <c r="M29" s="35">
        <f t="shared" si="17"/>
        <v>0.55035794306145802</v>
      </c>
    </row>
    <row r="30" spans="1:13" ht="15.75" customHeight="1">
      <c r="A30" s="8" t="s">
        <v>60</v>
      </c>
      <c r="B30" s="37" t="s">
        <v>44</v>
      </c>
      <c r="C30" s="29" t="s">
        <v>17</v>
      </c>
      <c r="D30" s="48">
        <v>116</v>
      </c>
      <c r="E30" s="48">
        <v>116</v>
      </c>
      <c r="F30" s="34">
        <v>85</v>
      </c>
      <c r="G30" s="34">
        <v>85</v>
      </c>
      <c r="H30" s="34">
        <f t="shared" si="14"/>
        <v>31</v>
      </c>
      <c r="I30" s="35">
        <f t="shared" si="15"/>
        <v>0.36470588235294099</v>
      </c>
      <c r="J30" s="48">
        <v>12580</v>
      </c>
      <c r="K30" s="34">
        <v>11334</v>
      </c>
      <c r="L30" s="34">
        <f t="shared" si="16"/>
        <v>1246</v>
      </c>
      <c r="M30" s="35">
        <f t="shared" si="17"/>
        <v>0.10993470972295701</v>
      </c>
    </row>
    <row r="31" spans="1:13" ht="15.75" customHeight="1">
      <c r="A31" s="8" t="s">
        <v>61</v>
      </c>
      <c r="B31" s="37" t="s">
        <v>46</v>
      </c>
      <c r="C31" s="29" t="s">
        <v>17</v>
      </c>
      <c r="D31" s="48">
        <v>0</v>
      </c>
      <c r="E31" s="48">
        <v>0</v>
      </c>
      <c r="F31" s="34">
        <v>13</v>
      </c>
      <c r="G31" s="34">
        <v>13</v>
      </c>
      <c r="H31" s="34">
        <f t="shared" si="14"/>
        <v>-13</v>
      </c>
      <c r="I31" s="35">
        <f t="shared" si="15"/>
        <v>-1</v>
      </c>
      <c r="J31" s="48">
        <v>25686</v>
      </c>
      <c r="K31" s="34">
        <v>23998</v>
      </c>
      <c r="L31" s="34">
        <f t="shared" si="16"/>
        <v>1688</v>
      </c>
      <c r="M31" s="35">
        <f t="shared" si="17"/>
        <v>7.0339194932911103E-2</v>
      </c>
    </row>
    <row r="32" spans="1:13" ht="15.75" customHeight="1">
      <c r="A32" s="8" t="s">
        <v>62</v>
      </c>
      <c r="B32" s="33" t="s">
        <v>63</v>
      </c>
      <c r="C32" s="29"/>
      <c r="D32" s="29"/>
      <c r="E32" s="30"/>
      <c r="F32" s="29"/>
      <c r="G32" s="30"/>
      <c r="H32" s="29"/>
      <c r="I32" s="29"/>
      <c r="J32" s="29"/>
      <c r="K32" s="29"/>
      <c r="L32" s="29"/>
      <c r="M32" s="31"/>
    </row>
    <row r="33" spans="1:14" ht="15.75" customHeight="1">
      <c r="A33" s="8" t="s">
        <v>64</v>
      </c>
      <c r="B33" s="37" t="s">
        <v>32</v>
      </c>
      <c r="C33" s="29" t="s">
        <v>17</v>
      </c>
      <c r="D33" s="48">
        <v>14181</v>
      </c>
      <c r="E33" s="48">
        <v>14181</v>
      </c>
      <c r="F33" s="34">
        <v>8530</v>
      </c>
      <c r="G33" s="34">
        <v>8530</v>
      </c>
      <c r="H33" s="34">
        <f t="shared" ref="H33:H38" si="18">E33-G33</f>
        <v>5651</v>
      </c>
      <c r="I33" s="35">
        <f t="shared" ref="I33:I38" si="19">IF(ISERROR(H33/G33),"",H33/G33)</f>
        <v>0.66248534583821805</v>
      </c>
      <c r="J33" s="48">
        <v>1299084</v>
      </c>
      <c r="K33" s="34">
        <v>1159893</v>
      </c>
      <c r="L33" s="34">
        <f t="shared" ref="L33:L38" si="20">J33-K33</f>
        <v>139191</v>
      </c>
      <c r="M33" s="35">
        <f t="shared" ref="M33:M38" si="21">IF(ISERROR(L33/K33),"",L33/K33)</f>
        <v>0.120003310650207</v>
      </c>
    </row>
    <row r="34" spans="1:14" ht="15.75" customHeight="1">
      <c r="A34" s="8" t="s">
        <v>65</v>
      </c>
      <c r="B34" s="37" t="s">
        <v>66</v>
      </c>
      <c r="C34" s="29" t="s">
        <v>37</v>
      </c>
      <c r="D34" s="48">
        <v>102117.95</v>
      </c>
      <c r="E34" s="48">
        <v>102117.95</v>
      </c>
      <c r="F34" s="34">
        <v>58923</v>
      </c>
      <c r="G34" s="34">
        <v>58923</v>
      </c>
      <c r="H34" s="34">
        <f t="shared" si="18"/>
        <v>43194.95</v>
      </c>
      <c r="I34" s="35">
        <f t="shared" si="19"/>
        <v>0.73307452098501402</v>
      </c>
      <c r="J34" s="48">
        <v>6379218.5099999998</v>
      </c>
      <c r="K34" s="34">
        <v>5412171</v>
      </c>
      <c r="L34" s="34">
        <f t="shared" si="20"/>
        <v>967047.51</v>
      </c>
      <c r="M34" s="35">
        <f t="shared" si="21"/>
        <v>0.178680147024179</v>
      </c>
    </row>
    <row r="35" spans="1:14" ht="15.75" customHeight="1">
      <c r="A35" s="8" t="s">
        <v>67</v>
      </c>
      <c r="B35" s="37" t="s">
        <v>68</v>
      </c>
      <c r="C35" s="29" t="s">
        <v>17</v>
      </c>
      <c r="D35" s="48">
        <v>6274</v>
      </c>
      <c r="E35" s="48">
        <v>6274</v>
      </c>
      <c r="F35" s="34">
        <v>2280</v>
      </c>
      <c r="G35" s="34">
        <v>2280</v>
      </c>
      <c r="H35" s="34">
        <f t="shared" si="18"/>
        <v>3994</v>
      </c>
      <c r="I35" s="35">
        <f t="shared" si="19"/>
        <v>1.7517543859649101</v>
      </c>
      <c r="J35" s="48">
        <v>490457</v>
      </c>
      <c r="K35" s="34">
        <v>433817</v>
      </c>
      <c r="L35" s="34">
        <f t="shared" si="20"/>
        <v>56640</v>
      </c>
      <c r="M35" s="35">
        <f t="shared" si="21"/>
        <v>0.13056196506821999</v>
      </c>
    </row>
    <row r="36" spans="1:14" ht="15.75" customHeight="1">
      <c r="A36" s="8" t="s">
        <v>69</v>
      </c>
      <c r="B36" s="37" t="s">
        <v>70</v>
      </c>
      <c r="C36" s="29" t="s">
        <v>17</v>
      </c>
      <c r="D36" s="48">
        <v>0</v>
      </c>
      <c r="E36" s="48">
        <v>0</v>
      </c>
      <c r="F36" s="34">
        <v>0</v>
      </c>
      <c r="G36" s="34">
        <v>0</v>
      </c>
      <c r="H36" s="34">
        <f t="shared" si="18"/>
        <v>0</v>
      </c>
      <c r="I36" s="35" t="str">
        <f t="shared" si="19"/>
        <v/>
      </c>
      <c r="J36" s="48">
        <v>251547</v>
      </c>
      <c r="K36" s="34">
        <v>252323</v>
      </c>
      <c r="L36" s="34">
        <f t="shared" si="20"/>
        <v>-776</v>
      </c>
      <c r="M36" s="35">
        <f t="shared" si="21"/>
        <v>-3.0754231679236501E-3</v>
      </c>
    </row>
    <row r="37" spans="1:14" ht="15" customHeight="1">
      <c r="A37" s="8" t="s">
        <v>71</v>
      </c>
      <c r="B37" s="36" t="s">
        <v>72</v>
      </c>
      <c r="C37" s="29" t="s">
        <v>17</v>
      </c>
      <c r="D37" s="48">
        <v>8</v>
      </c>
      <c r="E37" s="48">
        <v>8</v>
      </c>
      <c r="F37" s="34">
        <v>5</v>
      </c>
      <c r="G37" s="34">
        <v>5</v>
      </c>
      <c r="H37" s="34">
        <f t="shared" si="18"/>
        <v>3</v>
      </c>
      <c r="I37" s="35">
        <f t="shared" si="19"/>
        <v>0.6</v>
      </c>
      <c r="J37" s="48">
        <v>1977</v>
      </c>
      <c r="K37" s="34">
        <v>2067</v>
      </c>
      <c r="L37" s="34">
        <f t="shared" si="20"/>
        <v>-90</v>
      </c>
      <c r="M37" s="35">
        <f t="shared" si="21"/>
        <v>-4.3541364296081297E-2</v>
      </c>
      <c r="N37" s="17"/>
    </row>
    <row r="38" spans="1:14" ht="15" customHeight="1">
      <c r="A38" s="8" t="s">
        <v>73</v>
      </c>
      <c r="B38" s="36" t="s">
        <v>74</v>
      </c>
      <c r="C38" s="29" t="s">
        <v>17</v>
      </c>
      <c r="D38" s="48">
        <v>0</v>
      </c>
      <c r="E38" s="48">
        <v>0</v>
      </c>
      <c r="F38" s="34">
        <v>0</v>
      </c>
      <c r="G38" s="34">
        <v>0</v>
      </c>
      <c r="H38" s="34">
        <f t="shared" si="18"/>
        <v>0</v>
      </c>
      <c r="I38" s="35" t="str">
        <f t="shared" si="19"/>
        <v/>
      </c>
      <c r="J38" s="48">
        <v>0</v>
      </c>
      <c r="K38" s="34">
        <v>102</v>
      </c>
      <c r="L38" s="34">
        <f t="shared" si="20"/>
        <v>-102</v>
      </c>
      <c r="M38" s="35">
        <f t="shared" si="21"/>
        <v>-1</v>
      </c>
      <c r="N38" s="17"/>
    </row>
    <row r="39" spans="1:14" ht="15" customHeight="1">
      <c r="A39" s="9" t="s">
        <v>75</v>
      </c>
      <c r="B39" s="9" t="s">
        <v>75</v>
      </c>
      <c r="C39" s="10"/>
      <c r="D39" s="11"/>
      <c r="E39" s="11"/>
      <c r="F39" s="11"/>
      <c r="G39" s="11"/>
      <c r="H39" s="12"/>
      <c r="I39" s="18"/>
      <c r="J39" s="11"/>
      <c r="K39" s="11"/>
      <c r="L39" s="12"/>
      <c r="M39" s="19"/>
    </row>
    <row r="40" spans="1:14" ht="14.25" customHeight="1">
      <c r="A40" s="13"/>
      <c r="B40" s="13"/>
    </row>
  </sheetData>
  <mergeCells count="7">
    <mergeCell ref="B1:M1"/>
    <mergeCell ref="D3:E3"/>
    <mergeCell ref="F3:G3"/>
    <mergeCell ref="J3:M3"/>
    <mergeCell ref="A3:A4"/>
    <mergeCell ref="B3:B4"/>
    <mergeCell ref="C3:C4"/>
  </mergeCells>
  <phoneticPr fontId="2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2014-03-17T02:49:00Z</cp:lastPrinted>
  <dcterms:created xsi:type="dcterms:W3CDTF">2000-10-19T03:20:00Z</dcterms:created>
  <dcterms:modified xsi:type="dcterms:W3CDTF">2018-02-26T06:24:22Z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