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4550" windowHeight="12225"/>
  </bookViews>
  <sheets>
    <sheet name="商事主体统计" sheetId="1" r:id="rId1"/>
  </sheets>
  <definedNames>
    <definedName name="_xlnm.Print_Area" localSheetId="0">商事主体统计!$B$1:$M$37</definedName>
    <definedName name="_xlnm.Print_Titles" localSheetId="0">商事主体统计!$3:$4</definedName>
  </definedNames>
  <calcPr calcId="125725" refMode="R1C1"/>
</workbook>
</file>

<file path=xl/calcChain.xml><?xml version="1.0" encoding="utf-8"?>
<calcChain xmlns="http://schemas.openxmlformats.org/spreadsheetml/2006/main">
  <c r="M37" i="1"/>
  <c r="L37"/>
  <c r="I37"/>
  <c r="H37"/>
  <c r="M36"/>
  <c r="L36"/>
  <c r="I36"/>
  <c r="H36"/>
  <c r="M35"/>
  <c r="L35"/>
  <c r="I35"/>
  <c r="H35"/>
  <c r="M34"/>
  <c r="L34"/>
  <c r="I34"/>
  <c r="H34"/>
  <c r="M33"/>
  <c r="L33"/>
  <c r="I33"/>
  <c r="H33"/>
  <c r="M32"/>
  <c r="L32"/>
  <c r="I32"/>
  <c r="H32"/>
  <c r="M30"/>
  <c r="L30"/>
  <c r="I30"/>
  <c r="H30"/>
  <c r="M29"/>
  <c r="L29"/>
  <c r="I29"/>
  <c r="H29"/>
  <c r="M28"/>
  <c r="L28"/>
  <c r="I28"/>
  <c r="H28"/>
  <c r="M27"/>
  <c r="L27"/>
  <c r="I27"/>
  <c r="H27"/>
  <c r="M26"/>
  <c r="L26"/>
  <c r="I26"/>
  <c r="H26"/>
  <c r="M25"/>
  <c r="L25"/>
  <c r="I25"/>
  <c r="H25"/>
  <c r="M24"/>
  <c r="L24"/>
  <c r="I24"/>
  <c r="H24"/>
  <c r="M23"/>
  <c r="L23"/>
  <c r="I23"/>
  <c r="H23"/>
  <c r="M21"/>
  <c r="L21"/>
  <c r="I21"/>
  <c r="H21"/>
  <c r="M20"/>
  <c r="L20"/>
  <c r="I20"/>
  <c r="H20"/>
  <c r="M19"/>
  <c r="L19"/>
  <c r="I19"/>
  <c r="H19"/>
  <c r="M18"/>
  <c r="L18"/>
  <c r="I18"/>
  <c r="H18"/>
  <c r="M17"/>
  <c r="L17"/>
  <c r="I17"/>
  <c r="H17"/>
  <c r="M16"/>
  <c r="L16"/>
  <c r="I16"/>
  <c r="H16"/>
  <c r="M15"/>
  <c r="L15"/>
  <c r="I15"/>
  <c r="H15"/>
  <c r="M14"/>
  <c r="L14"/>
  <c r="I14"/>
  <c r="H14"/>
  <c r="M12"/>
  <c r="L12"/>
  <c r="I12"/>
  <c r="H12"/>
  <c r="G12"/>
  <c r="M11"/>
  <c r="L11"/>
  <c r="I11"/>
  <c r="H11"/>
  <c r="M10"/>
  <c r="L10"/>
  <c r="I10"/>
  <c r="H10"/>
  <c r="M8"/>
  <c r="L8"/>
  <c r="I8"/>
  <c r="H8"/>
  <c r="M7"/>
  <c r="L7"/>
  <c r="K7"/>
  <c r="J7"/>
  <c r="I7"/>
  <c r="H7"/>
  <c r="G7"/>
  <c r="F7"/>
  <c r="E7"/>
  <c r="D7"/>
  <c r="M6"/>
  <c r="L6"/>
  <c r="K6"/>
  <c r="J6"/>
  <c r="I6"/>
  <c r="H6"/>
  <c r="G6"/>
  <c r="F6"/>
  <c r="E6"/>
  <c r="D6"/>
</calcChain>
</file>

<file path=xl/sharedStrings.xml><?xml version="1.0" encoding="utf-8"?>
<sst xmlns="http://schemas.openxmlformats.org/spreadsheetml/2006/main" count="110" uniqueCount="75">
  <si>
    <t>报告期：</t>
  </si>
  <si>
    <t>recordid</t>
  </si>
  <si>
    <t>项目</t>
  </si>
  <si>
    <t>单位</t>
  </si>
  <si>
    <t>本年情况</t>
  </si>
  <si>
    <t>上年情况</t>
  </si>
  <si>
    <t>历年累计</t>
  </si>
  <si>
    <t>11月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</si>
  <si>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</si>
  <si>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</si>
  <si>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</si>
  <si>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</si>
  <si>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</si>
  <si>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</si>
  <si>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</si>
  <si>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4899</t>
  </si>
  <si>
    <t>商事主体总数</t>
  </si>
  <si>
    <t>户</t>
  </si>
  <si>
    <t>4902</t>
  </si>
  <si>
    <t>（一）企业总数</t>
  </si>
  <si>
    <t>f0ee0d78-de89-43ff-a9e2-2da364c51972</t>
  </si>
  <si>
    <t xml:space="preserve">       其中：法人企业</t>
  </si>
  <si>
    <t xml:space="preserve">       其中：</t>
  </si>
  <si>
    <t xml:space="preserve">           第一产业</t>
  </si>
  <si>
    <t xml:space="preserve">           第二产业</t>
  </si>
  <si>
    <t xml:space="preserve">           第三产业</t>
  </si>
  <si>
    <t>4903</t>
  </si>
  <si>
    <t xml:space="preserve">    1、内资企业（含私营）</t>
  </si>
  <si>
    <t>ed159d6b-7591-4eaa-836d-dc078d1b8310</t>
  </si>
  <si>
    <t xml:space="preserve">       户数</t>
  </si>
  <si>
    <t>a9a434c3-f4bd-4d3d-9f6c-94f9ff6dad83</t>
  </si>
  <si>
    <t xml:space="preserve">       其中:法人企业</t>
  </si>
  <si>
    <t>d1e8c25c-45cc-499c-ac73-f587f1e41570</t>
  </si>
  <si>
    <t xml:space="preserve">       注册资本</t>
  </si>
  <si>
    <t>万元</t>
  </si>
  <si>
    <t>6e72ec1a-b9ec-435a-affc-cabfb5b120cd</t>
  </si>
  <si>
    <t xml:space="preserve">       其中：私营企业</t>
  </si>
  <si>
    <t>06db3ce1-87a4-4ced-8001-592e7021d490</t>
  </si>
  <si>
    <t xml:space="preserve">       私营法人企业</t>
  </si>
  <si>
    <t>3ec84e45-1023-44ef-a5da-4f5527c385ee</t>
  </si>
  <si>
    <t>6d77b0eb-7dbe-40e0-a2b1-1f626788d40b</t>
  </si>
  <si>
    <t xml:space="preserve">       注销企业户数</t>
  </si>
  <si>
    <t>9c44ace3-1360-4056-8796-fc8b90c19327</t>
  </si>
  <si>
    <t xml:space="preserve">       吊销企业户数</t>
  </si>
  <si>
    <t>4904</t>
  </si>
  <si>
    <t xml:space="preserve">    2、外资企业</t>
  </si>
  <si>
    <t>877ee84b-0007-4e84-8a57-abadea62c0f8</t>
  </si>
  <si>
    <t>8d043293-9762-482e-9ae8-25afd25509a5</t>
  </si>
  <si>
    <t xml:space="preserve">       其中：1.法人企业</t>
  </si>
  <si>
    <t>e739d055-85ad-473d-9bb0-3bc3651f5edb</t>
  </si>
  <si>
    <t xml:space="preserve">       2.分支机构</t>
  </si>
  <si>
    <t>eb986f5e-5b5d-4716-825a-3f85ed96ddda</t>
  </si>
  <si>
    <t xml:space="preserve">       投资总额</t>
  </si>
  <si>
    <t>万美元</t>
  </si>
  <si>
    <t>96da2f4f-8aaa-4228-9732-e7b256c76f2b</t>
  </si>
  <si>
    <t>d52f595f-92f6-4b8d-a0ca-917b305e5d6a</t>
  </si>
  <si>
    <t xml:space="preserve">       其中:外方认缴</t>
  </si>
  <si>
    <t>79356543-630a-44fe-85ff-9ee992409b2e</t>
  </si>
  <si>
    <t>16f7a224-968f-448c-813b-9b3d04e53bc3</t>
  </si>
  <si>
    <t>4905</t>
  </si>
  <si>
    <t>（二）个体工商户总数</t>
  </si>
  <si>
    <t>7dc2b483-4504-4f1f-9a87-6eab5da07cb1</t>
  </si>
  <si>
    <t>77cec82f-e6ec-4fb5-8929-64523c2b522b</t>
  </si>
  <si>
    <t xml:space="preserve">       资金数额</t>
  </si>
  <si>
    <t>2279c045-b297-4220-b39d-b62e2098baa2</t>
  </si>
  <si>
    <t xml:space="preserve">       注销户数</t>
  </si>
  <si>
    <t>863ebc6d-2b0a-4691-8138-068861fdb50a</t>
  </si>
  <si>
    <t xml:space="preserve">       吊销数</t>
  </si>
  <si>
    <t>4900</t>
  </si>
  <si>
    <t>常驻代表机构</t>
  </si>
  <si>
    <t>4901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</si>
  <si>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</si>
  <si>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</si>
  <si>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商事主体登记情况</t>
    <phoneticPr fontId="24" type="noConversion"/>
  </si>
  <si>
    <t>商事主体统计</t>
    <phoneticPr fontId="24" type="noConversion"/>
  </si>
</sst>
</file>

<file path=xl/styles.xml><?xml version="1.0" encoding="utf-8"?>
<styleSheet xmlns="http://schemas.openxmlformats.org/spreadsheetml/2006/main">
  <numFmts count="7">
    <numFmt numFmtId="179" formatCode="0.0%"/>
    <numFmt numFmtId="180" formatCode="0_ ;[Red]\-0\ "/>
    <numFmt numFmtId="181" formatCode="0.0%_ ;[Red]\-0.0%\ "/>
    <numFmt numFmtId="182" formatCode="0_);[Red]\(0\)"/>
    <numFmt numFmtId="183" formatCode="0.00_ ;[Red]\-0.00\ "/>
    <numFmt numFmtId="184" formatCode="#0"/>
    <numFmt numFmtId="185" formatCode="yyyy&quot;年&quot;m&quot;月&quot;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62"/>
      <name val="黑体"/>
      <charset val="134"/>
    </font>
    <font>
      <sz val="10"/>
      <color indexed="18"/>
      <name val="Times New Roman"/>
      <family val="1"/>
    </font>
    <font>
      <sz val="10"/>
      <color indexed="62"/>
      <name val="宋体"/>
      <charset val="134"/>
    </font>
    <font>
      <sz val="10"/>
      <color indexed="62"/>
      <name val="Times New Roman"/>
      <family val="1"/>
    </font>
    <font>
      <b/>
      <sz val="14"/>
      <color indexed="62"/>
      <name val="黑体"/>
      <charset val="134"/>
    </font>
    <font>
      <sz val="10"/>
      <color indexed="62"/>
      <name val="黑体"/>
      <charset val="134"/>
    </font>
    <font>
      <sz val="10"/>
      <color indexed="1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62"/>
      <name val="黑体"/>
      <charset val="134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0"/>
      <color indexed="18"/>
      <name val="宋体"/>
      <charset val="134"/>
      <scheme val="major"/>
    </font>
    <font>
      <sz val="12"/>
      <color indexed="62"/>
      <name val="黑体"/>
      <charset val="134"/>
    </font>
    <font>
      <sz val="10"/>
      <name val="Times New Roman"/>
      <family val="1"/>
    </font>
    <font>
      <b/>
      <sz val="10"/>
      <color indexed="62"/>
      <name val="宋体"/>
      <charset val="134"/>
    </font>
    <font>
      <b/>
      <sz val="12"/>
      <color indexed="10"/>
      <name val="宋体"/>
      <charset val="134"/>
    </font>
    <font>
      <b/>
      <sz val="10"/>
      <color rgb="FFFF0000"/>
      <name val="Times New Roman"/>
      <family val="1"/>
    </font>
    <font>
      <sz val="10"/>
      <name val="宋体"/>
      <charset val="134"/>
      <scheme val="minor"/>
    </font>
    <font>
      <sz val="10"/>
      <color indexed="10"/>
      <name val="宋体"/>
      <charset val="134"/>
    </font>
    <font>
      <sz val="9"/>
      <name val="宋体"/>
      <charset val="134"/>
      <scheme val="minor"/>
    </font>
    <font>
      <b/>
      <sz val="20"/>
      <color indexed="62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0C0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179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82" fontId="10" fillId="0" borderId="0" xfId="0" applyNumberFormat="1" applyFont="1" applyFill="1" applyBorder="1" applyAlignment="1" applyProtection="1"/>
    <xf numFmtId="183" fontId="4" fillId="3" borderId="0" xfId="0" applyNumberFormat="1" applyFont="1" applyFill="1" applyBorder="1" applyAlignment="1" applyProtection="1">
      <alignment vertical="center"/>
    </xf>
    <xf numFmtId="182" fontId="11" fillId="3" borderId="0" xfId="0" applyNumberFormat="1" applyFont="1" applyFill="1" applyBorder="1" applyAlignment="1" applyProtection="1">
      <alignment vertical="center"/>
    </xf>
    <xf numFmtId="183" fontId="4" fillId="2" borderId="3" xfId="0" applyNumberFormat="1" applyFont="1" applyFill="1" applyBorder="1" applyAlignment="1" applyProtection="1">
      <alignment horizontal="center" vertical="center"/>
    </xf>
    <xf numFmtId="183" fontId="19" fillId="0" borderId="0" xfId="0" applyNumberFormat="1" applyFont="1" applyFill="1" applyBorder="1" applyAlignment="1" applyProtection="1"/>
    <xf numFmtId="183" fontId="4" fillId="0" borderId="0" xfId="0" applyNumberFormat="1" applyFont="1" applyFill="1" applyBorder="1" applyAlignment="1" applyProtection="1">
      <alignment horizontal="center"/>
    </xf>
    <xf numFmtId="180" fontId="18" fillId="0" borderId="0" xfId="0" applyNumberFormat="1" applyFont="1" applyFill="1" applyBorder="1" applyAlignment="1" applyProtection="1"/>
    <xf numFmtId="180" fontId="11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183" fontId="4" fillId="3" borderId="0" xfId="0" applyNumberFormat="1" applyFont="1" applyFill="1" applyBorder="1" applyAlignment="1" applyProtection="1">
      <alignment horizontal="right" vertical="center"/>
    </xf>
    <xf numFmtId="185" fontId="5" fillId="3" borderId="0" xfId="0" applyNumberFormat="1" applyFont="1" applyFill="1" applyBorder="1" applyAlignment="1" applyProtection="1">
      <alignment vertical="center"/>
    </xf>
    <xf numFmtId="180" fontId="4" fillId="0" borderId="0" xfId="0" applyNumberFormat="1" applyFont="1" applyFill="1" applyBorder="1" applyAlignment="1" applyProtection="1"/>
    <xf numFmtId="180" fontId="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179" fontId="23" fillId="0" borderId="0" xfId="0" applyNumberFormat="1" applyFont="1" applyFill="1" applyBorder="1" applyAlignment="1" applyProtection="1"/>
    <xf numFmtId="183" fontId="2" fillId="3" borderId="0" xfId="0" applyNumberFormat="1" applyFont="1" applyFill="1" applyBorder="1" applyAlignment="1" applyProtection="1">
      <alignment horizontal="center"/>
    </xf>
    <xf numFmtId="183" fontId="4" fillId="2" borderId="1" xfId="0" applyNumberFormat="1" applyFont="1" applyFill="1" applyBorder="1" applyAlignment="1" applyProtection="1">
      <alignment horizontal="center" vertical="center"/>
    </xf>
    <xf numFmtId="183" fontId="4" fillId="2" borderId="2" xfId="0" applyNumberFormat="1" applyFont="1" applyFill="1" applyBorder="1" applyAlignment="1" applyProtection="1">
      <alignment horizontal="center" vertical="center"/>
    </xf>
    <xf numFmtId="183" fontId="4" fillId="0" borderId="3" xfId="0" applyNumberFormat="1" applyFont="1" applyFill="1" applyBorder="1" applyAlignment="1" applyProtection="1">
      <alignment vertical="center"/>
    </xf>
    <xf numFmtId="183" fontId="4" fillId="0" borderId="3" xfId="0" applyNumberFormat="1" applyFont="1" applyFill="1" applyBorder="1" applyAlignment="1" applyProtection="1">
      <alignment horizontal="center" vertical="center"/>
    </xf>
    <xf numFmtId="57" fontId="5" fillId="0" borderId="3" xfId="0" applyNumberFormat="1" applyFont="1" applyFill="1" applyBorder="1" applyAlignment="1" applyProtection="1">
      <alignment horizontal="center" vertical="center"/>
    </xf>
    <xf numFmtId="179" fontId="4" fillId="0" borderId="3" xfId="0" applyNumberFormat="1" applyFont="1" applyFill="1" applyBorder="1" applyAlignment="1" applyProtection="1">
      <alignment horizontal="center" vertical="center"/>
    </xf>
    <xf numFmtId="183" fontId="6" fillId="0" borderId="3" xfId="0" applyNumberFormat="1" applyFont="1" applyFill="1" applyBorder="1" applyAlignment="1" applyProtection="1">
      <alignment vertical="center"/>
    </xf>
    <xf numFmtId="183" fontId="12" fillId="0" borderId="3" xfId="0" applyNumberFormat="1" applyFont="1" applyFill="1" applyBorder="1" applyAlignment="1" applyProtection="1">
      <alignment vertical="center"/>
    </xf>
    <xf numFmtId="180" fontId="8" fillId="0" borderId="3" xfId="0" applyNumberFormat="1" applyFont="1" applyFill="1" applyBorder="1" applyAlignment="1" applyProtection="1">
      <alignment horizontal="center" vertical="center"/>
    </xf>
    <xf numFmtId="181" fontId="3" fillId="0" borderId="3" xfId="0" applyNumberFormat="1" applyFont="1" applyFill="1" applyBorder="1" applyAlignment="1" applyProtection="1">
      <alignment horizontal="center" vertical="center"/>
    </xf>
    <xf numFmtId="183" fontId="4" fillId="0" borderId="3" xfId="0" applyNumberFormat="1" applyFont="1" applyFill="1" applyBorder="1" applyAlignment="1" applyProtection="1"/>
    <xf numFmtId="183" fontId="13" fillId="0" borderId="3" xfId="0" applyNumberFormat="1" applyFont="1" applyFill="1" applyBorder="1" applyAlignment="1" applyProtection="1">
      <alignment horizontal="center" vertical="center"/>
    </xf>
    <xf numFmtId="180" fontId="13" fillId="0" borderId="3" xfId="0" applyNumberFormat="1" applyFont="1" applyFill="1" applyBorder="1" applyAlignment="1" applyProtection="1">
      <alignment horizontal="center" vertical="center"/>
    </xf>
    <xf numFmtId="181" fontId="21" fillId="0" borderId="3" xfId="0" applyNumberFormat="1" applyFont="1" applyFill="1" applyBorder="1" applyAlignment="1" applyProtection="1">
      <alignment horizontal="center" vertical="center"/>
    </xf>
    <xf numFmtId="180" fontId="15" fillId="0" borderId="3" xfId="0" applyNumberFormat="1" applyFont="1" applyFill="1" applyBorder="1" applyAlignment="1" applyProtection="1">
      <alignment horizontal="center" vertical="center"/>
    </xf>
    <xf numFmtId="180" fontId="16" fillId="0" borderId="3" xfId="0" applyNumberFormat="1" applyFont="1" applyFill="1" applyBorder="1" applyAlignment="1" applyProtection="1">
      <alignment horizontal="center" vertical="center"/>
    </xf>
    <xf numFmtId="181" fontId="16" fillId="0" borderId="3" xfId="0" applyNumberFormat="1" applyFont="1" applyFill="1" applyBorder="1" applyAlignment="1" applyProtection="1">
      <alignment horizontal="center" vertical="center"/>
    </xf>
    <xf numFmtId="180" fontId="22" fillId="0" borderId="3" xfId="0" applyNumberFormat="1" applyFont="1" applyFill="1" applyBorder="1" applyAlignment="1" applyProtection="1">
      <alignment horizontal="center" vertical="center"/>
    </xf>
    <xf numFmtId="180" fontId="18" fillId="0" borderId="3" xfId="0" applyNumberFormat="1" applyFont="1" applyFill="1" applyBorder="1" applyAlignment="1" applyProtection="1">
      <alignment horizontal="center" vertical="center"/>
      <protection locked="0"/>
    </xf>
    <xf numFmtId="183" fontId="4" fillId="0" borderId="3" xfId="0" applyNumberFormat="1" applyFont="1" applyFill="1" applyBorder="1" applyAlignment="1" applyProtection="1">
      <alignment horizontal="center" vertical="center"/>
    </xf>
    <xf numFmtId="183" fontId="12" fillId="0" borderId="3" xfId="0" applyNumberFormat="1" applyFont="1" applyFill="1" applyBorder="1" applyAlignment="1" applyProtection="1"/>
    <xf numFmtId="183" fontId="13" fillId="0" borderId="3" xfId="0" applyNumberFormat="1" applyFont="1" applyFill="1" applyBorder="1" applyAlignment="1" applyProtection="1"/>
    <xf numFmtId="184" fontId="14" fillId="0" borderId="3" xfId="0" applyNumberFormat="1" applyFont="1" applyFill="1" applyBorder="1" applyAlignment="1">
      <alignment horizontal="center" vertical="center" wrapText="1"/>
    </xf>
    <xf numFmtId="183" fontId="17" fillId="0" borderId="3" xfId="0" applyNumberFormat="1" applyFont="1" applyFill="1" applyBorder="1" applyAlignment="1" applyProtection="1"/>
    <xf numFmtId="183" fontId="25" fillId="3" borderId="0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9"/>
  <sheetViews>
    <sheetView showGridLines="0" tabSelected="1" topLeftCell="B1" zoomScaleNormal="100" workbookViewId="0">
      <selection activeCell="H15" sqref="H15"/>
    </sheetView>
  </sheetViews>
  <sheetFormatPr defaultColWidth="9" defaultRowHeight="14.25" customHeight="1"/>
  <cols>
    <col min="1" max="1" width="9" style="1" hidden="1" customWidth="1"/>
    <col min="2" max="2" width="30.125" style="1" customWidth="1"/>
    <col min="3" max="3" width="8.5" style="4" customWidth="1"/>
    <col min="4" max="4" width="11.75" style="1" customWidth="1"/>
    <col min="5" max="5" width="9.5" style="1" customWidth="1"/>
    <col min="6" max="6" width="9.375" style="1" customWidth="1"/>
    <col min="7" max="7" width="12" style="5" customWidth="1"/>
    <col min="8" max="8" width="18.5" style="5" customWidth="1"/>
    <col min="9" max="9" width="19.375" style="5" customWidth="1"/>
    <col min="10" max="10" width="9.625" style="1" customWidth="1"/>
    <col min="11" max="11" width="14.125" style="1" customWidth="1"/>
    <col min="12" max="12" width="17.5" style="1" customWidth="1"/>
    <col min="13" max="13" width="17.75" style="2" customWidth="1"/>
    <col min="14" max="16384" width="9" style="1"/>
  </cols>
  <sheetData>
    <row r="1" spans="1:22" ht="25.5" customHeight="1">
      <c r="B1" s="45" t="s">
        <v>74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2" s="3" customFormat="1" ht="13.5" customHeight="1">
      <c r="A2" s="6"/>
      <c r="B2" s="6"/>
      <c r="C2" s="6"/>
      <c r="D2" s="6"/>
      <c r="E2" s="6"/>
      <c r="F2" s="6"/>
      <c r="G2" s="7"/>
      <c r="H2" s="7"/>
      <c r="I2" s="7"/>
      <c r="J2" s="6"/>
      <c r="K2" s="6"/>
      <c r="L2" s="14" t="s">
        <v>0</v>
      </c>
      <c r="M2" s="15">
        <v>43040</v>
      </c>
    </row>
    <row r="3" spans="1:22" s="3" customFormat="1" ht="12" customHeight="1">
      <c r="A3" s="21" t="s">
        <v>1</v>
      </c>
      <c r="B3" s="40" t="s">
        <v>2</v>
      </c>
      <c r="C3" s="40" t="s">
        <v>3</v>
      </c>
      <c r="D3" s="40" t="s">
        <v>4</v>
      </c>
      <c r="E3" s="40"/>
      <c r="F3" s="40" t="s">
        <v>5</v>
      </c>
      <c r="G3" s="40"/>
      <c r="H3" s="23"/>
      <c r="I3" s="23"/>
      <c r="J3" s="40" t="s">
        <v>6</v>
      </c>
      <c r="K3" s="40"/>
      <c r="L3" s="40"/>
      <c r="M3" s="40"/>
    </row>
    <row r="4" spans="1:22" s="3" customFormat="1" ht="28.5" customHeight="1">
      <c r="A4" s="22"/>
      <c r="B4" s="40"/>
      <c r="C4" s="40"/>
      <c r="D4" s="24" t="s">
        <v>7</v>
      </c>
      <c r="E4" s="25" t="s">
        <v>8</v>
      </c>
      <c r="F4" s="24" t="s">
        <v>7</v>
      </c>
      <c r="G4" s="25" t="s">
        <v>8</v>
      </c>
      <c r="H4" s="23" t="s">
        <v>9</v>
      </c>
      <c r="I4" s="23" t="s">
        <v>10</v>
      </c>
      <c r="J4" s="24" t="s">
        <v>11</v>
      </c>
      <c r="K4" s="24" t="s">
        <v>12</v>
      </c>
      <c r="L4" s="24" t="s">
        <v>13</v>
      </c>
      <c r="M4" s="26" t="s">
        <v>14</v>
      </c>
    </row>
    <row r="5" spans="1:22" s="3" customFormat="1" ht="28.5" customHeight="1">
      <c r="A5" s="8" t="s">
        <v>1</v>
      </c>
      <c r="B5" s="27" t="s">
        <v>73</v>
      </c>
      <c r="C5" s="24"/>
      <c r="D5" s="24"/>
      <c r="E5" s="25"/>
      <c r="F5" s="24"/>
      <c r="G5" s="25"/>
      <c r="H5" s="24"/>
      <c r="I5" s="24"/>
      <c r="J5" s="24"/>
      <c r="K5" s="24"/>
      <c r="L5" s="24"/>
      <c r="M5" s="26"/>
    </row>
    <row r="6" spans="1:22" s="3" customFormat="1" ht="28.5" customHeight="1">
      <c r="A6" s="8" t="s">
        <v>15</v>
      </c>
      <c r="B6" s="28" t="s">
        <v>16</v>
      </c>
      <c r="C6" s="24" t="s">
        <v>17</v>
      </c>
      <c r="D6" s="29">
        <f t="shared" ref="D6:G6" si="0">D7+D32</f>
        <v>47091</v>
      </c>
      <c r="E6" s="29">
        <f t="shared" si="0"/>
        <v>505621</v>
      </c>
      <c r="F6" s="29">
        <f t="shared" si="0"/>
        <v>44687</v>
      </c>
      <c r="G6" s="29">
        <f t="shared" si="0"/>
        <v>516515</v>
      </c>
      <c r="H6" s="29">
        <f t="shared" ref="H6:H8" si="1">E6-G6</f>
        <v>-10894</v>
      </c>
      <c r="I6" s="30">
        <f t="shared" ref="I6:I8" si="2">IF(ISERROR(H6/G6),"",H6/G6)</f>
        <v>-2.10913526228667E-2</v>
      </c>
      <c r="J6" s="29">
        <f>J7+J32</f>
        <v>3021714</v>
      </c>
      <c r="K6" s="29">
        <f>K7+K32</f>
        <v>2617403</v>
      </c>
      <c r="L6" s="29">
        <f t="shared" ref="L6:L8" si="3">J6-K6</f>
        <v>404311</v>
      </c>
      <c r="M6" s="30">
        <f t="shared" ref="M6:M8" si="4">IF(ISERROR(L6/K6),"",L6/K6)</f>
        <v>0.154470289825449</v>
      </c>
      <c r="N6" s="16"/>
      <c r="O6" s="16"/>
      <c r="P6" s="16"/>
      <c r="Q6" s="16"/>
      <c r="R6" s="16"/>
      <c r="S6" s="16"/>
      <c r="T6" s="16"/>
      <c r="U6" s="16"/>
      <c r="V6" s="16"/>
    </row>
    <row r="7" spans="1:22" ht="15.75" customHeight="1">
      <c r="A7" s="8" t="s">
        <v>18</v>
      </c>
      <c r="B7" s="41" t="s">
        <v>19</v>
      </c>
      <c r="C7" s="24" t="s">
        <v>17</v>
      </c>
      <c r="D7" s="29">
        <f t="shared" ref="D7:G7" si="5">D14+D23</f>
        <v>31031</v>
      </c>
      <c r="E7" s="29">
        <f t="shared" si="5"/>
        <v>331505</v>
      </c>
      <c r="F7" s="29">
        <f t="shared" si="5"/>
        <v>30112</v>
      </c>
      <c r="G7" s="29">
        <f t="shared" si="5"/>
        <v>354826</v>
      </c>
      <c r="H7" s="29">
        <f t="shared" si="1"/>
        <v>-23321</v>
      </c>
      <c r="I7" s="30">
        <f t="shared" si="2"/>
        <v>-6.5725172337990995E-2</v>
      </c>
      <c r="J7" s="29">
        <f>J14+J23</f>
        <v>1740255</v>
      </c>
      <c r="K7" s="29">
        <f>K14+K23</f>
        <v>1473584</v>
      </c>
      <c r="L7" s="29">
        <f t="shared" si="3"/>
        <v>266671</v>
      </c>
      <c r="M7" s="30">
        <f t="shared" si="4"/>
        <v>0.18096762722722301</v>
      </c>
    </row>
    <row r="8" spans="1:22" ht="15.75" customHeight="1">
      <c r="A8" s="8" t="s">
        <v>20</v>
      </c>
      <c r="B8" s="31" t="s">
        <v>21</v>
      </c>
      <c r="C8" s="24" t="s">
        <v>17</v>
      </c>
      <c r="D8" s="29">
        <v>29832</v>
      </c>
      <c r="E8" s="29">
        <v>318427</v>
      </c>
      <c r="F8" s="29">
        <v>28965</v>
      </c>
      <c r="G8" s="29">
        <v>343097</v>
      </c>
      <c r="H8" s="29">
        <f t="shared" si="1"/>
        <v>-24670</v>
      </c>
      <c r="I8" s="30">
        <f t="shared" si="2"/>
        <v>-7.1903863921864694E-2</v>
      </c>
      <c r="J8" s="29">
        <v>1660419</v>
      </c>
      <c r="K8" s="29">
        <v>1400259</v>
      </c>
      <c r="L8" s="29">
        <f t="shared" si="3"/>
        <v>260160</v>
      </c>
      <c r="M8" s="30">
        <f t="shared" si="4"/>
        <v>0.18579419950166401</v>
      </c>
    </row>
    <row r="9" spans="1:22" ht="15.75" customHeight="1">
      <c r="A9" s="8"/>
      <c r="B9" s="42" t="s">
        <v>22</v>
      </c>
      <c r="C9" s="32"/>
      <c r="D9" s="33"/>
      <c r="E9" s="33"/>
      <c r="F9" s="33"/>
      <c r="G9" s="33"/>
      <c r="H9" s="33"/>
      <c r="I9" s="34"/>
      <c r="J9" s="33"/>
      <c r="K9" s="33"/>
      <c r="L9" s="33"/>
      <c r="M9" s="34"/>
    </row>
    <row r="10" spans="1:22" ht="15.75" customHeight="1">
      <c r="A10" s="8"/>
      <c r="B10" s="42" t="s">
        <v>23</v>
      </c>
      <c r="C10" s="24" t="s">
        <v>17</v>
      </c>
      <c r="D10" s="43">
        <v>67</v>
      </c>
      <c r="E10" s="35">
        <v>849</v>
      </c>
      <c r="F10" s="29">
        <v>117</v>
      </c>
      <c r="G10" s="35">
        <v>881</v>
      </c>
      <c r="H10" s="36">
        <f>E10-G10</f>
        <v>-32</v>
      </c>
      <c r="I10" s="37">
        <f t="shared" ref="I10:I12" si="6">IF(ISERROR(H10/G10),"",H10/G10)</f>
        <v>-3.6322360953462002E-2</v>
      </c>
      <c r="J10" s="43">
        <v>3655</v>
      </c>
      <c r="K10" s="38">
        <v>2848</v>
      </c>
      <c r="L10" s="29">
        <f>J10-K10</f>
        <v>807</v>
      </c>
      <c r="M10" s="30">
        <f t="shared" ref="M10:M12" si="7">IF(ISERROR(L10/K10),"",L10/K10)</f>
        <v>0.28335674157303398</v>
      </c>
    </row>
    <row r="11" spans="1:22" ht="15.75" customHeight="1">
      <c r="A11" s="8"/>
      <c r="B11" s="42" t="s">
        <v>24</v>
      </c>
      <c r="C11" s="24" t="s">
        <v>17</v>
      </c>
      <c r="D11" s="43">
        <v>1930</v>
      </c>
      <c r="E11" s="35">
        <v>23482</v>
      </c>
      <c r="F11" s="29">
        <v>2516</v>
      </c>
      <c r="G11" s="35">
        <v>25590</v>
      </c>
      <c r="H11" s="36">
        <f t="shared" ref="H11:H12" si="8">E11-G11</f>
        <v>-2108</v>
      </c>
      <c r="I11" s="37">
        <f t="shared" si="6"/>
        <v>-8.2375928096912895E-2</v>
      </c>
      <c r="J11" s="43">
        <v>181106</v>
      </c>
      <c r="K11" s="38">
        <v>165040</v>
      </c>
      <c r="L11" s="29">
        <f t="shared" ref="L11:L12" si="9">J11-K11</f>
        <v>16066</v>
      </c>
      <c r="M11" s="30">
        <f t="shared" si="7"/>
        <v>9.7346097915656807E-2</v>
      </c>
    </row>
    <row r="12" spans="1:22" ht="15.75" customHeight="1">
      <c r="A12" s="8"/>
      <c r="B12" s="42" t="s">
        <v>25</v>
      </c>
      <c r="C12" s="24" t="s">
        <v>17</v>
      </c>
      <c r="D12" s="43">
        <v>29034</v>
      </c>
      <c r="E12" s="35">
        <v>307174</v>
      </c>
      <c r="F12" s="29">
        <v>27479</v>
      </c>
      <c r="G12" s="35">
        <f>328203+152</f>
        <v>328355</v>
      </c>
      <c r="H12" s="36">
        <f t="shared" si="8"/>
        <v>-21181</v>
      </c>
      <c r="I12" s="37">
        <f t="shared" si="6"/>
        <v>-6.4506403130757894E-2</v>
      </c>
      <c r="J12" s="43">
        <v>1555494</v>
      </c>
      <c r="K12" s="38">
        <v>1305696</v>
      </c>
      <c r="L12" s="29">
        <f t="shared" si="9"/>
        <v>249798</v>
      </c>
      <c r="M12" s="30">
        <f t="shared" si="7"/>
        <v>0.19131405778986799</v>
      </c>
    </row>
    <row r="13" spans="1:22" ht="15.75" customHeight="1">
      <c r="A13" s="8" t="s">
        <v>26</v>
      </c>
      <c r="B13" s="44" t="s">
        <v>27</v>
      </c>
      <c r="C13" s="24"/>
      <c r="D13" s="24"/>
      <c r="E13" s="25"/>
      <c r="F13" s="24"/>
      <c r="G13" s="25"/>
      <c r="H13" s="24"/>
      <c r="I13" s="24"/>
      <c r="J13" s="24"/>
      <c r="K13" s="24"/>
      <c r="L13" s="24"/>
      <c r="M13" s="26"/>
    </row>
    <row r="14" spans="1:22" ht="15.75" customHeight="1">
      <c r="A14" s="8" t="s">
        <v>28</v>
      </c>
      <c r="B14" s="31" t="s">
        <v>29</v>
      </c>
      <c r="C14" s="24" t="s">
        <v>17</v>
      </c>
      <c r="D14" s="39">
        <v>29162</v>
      </c>
      <c r="E14" s="39">
        <v>322820</v>
      </c>
      <c r="F14" s="29">
        <v>29438</v>
      </c>
      <c r="G14" s="29">
        <v>349541</v>
      </c>
      <c r="H14" s="29">
        <f>E14-G14</f>
        <v>-26721</v>
      </c>
      <c r="I14" s="30">
        <f t="shared" ref="I14:I21" si="10">IF(ISERROR(H14/G14),"",H14/G14)</f>
        <v>-7.6445967711942203E-2</v>
      </c>
      <c r="J14" s="39">
        <v>1691857</v>
      </c>
      <c r="K14" s="29">
        <v>1431632</v>
      </c>
      <c r="L14" s="29">
        <f t="shared" ref="L14:L21" si="11">J14-K14</f>
        <v>260225</v>
      </c>
      <c r="M14" s="30">
        <f t="shared" ref="M14:M21" si="12">IF(ISERROR(L14/K14),"",L14/K14)</f>
        <v>0.18176808006526801</v>
      </c>
    </row>
    <row r="15" spans="1:22" ht="15.75" customHeight="1">
      <c r="A15" s="8" t="s">
        <v>30</v>
      </c>
      <c r="B15" s="31" t="s">
        <v>31</v>
      </c>
      <c r="C15" s="24" t="s">
        <v>17</v>
      </c>
      <c r="D15" s="39">
        <v>28029</v>
      </c>
      <c r="E15" s="39">
        <v>310730</v>
      </c>
      <c r="F15" s="29">
        <v>28392</v>
      </c>
      <c r="G15" s="29">
        <v>338761</v>
      </c>
      <c r="H15" s="29">
        <f t="shared" ref="H15:H21" si="13">E15-G15</f>
        <v>-28031</v>
      </c>
      <c r="I15" s="30">
        <f t="shared" si="10"/>
        <v>-8.2745652539696096E-2</v>
      </c>
      <c r="J15" s="39">
        <v>1621275</v>
      </c>
      <c r="K15" s="29">
        <v>1368044</v>
      </c>
      <c r="L15" s="29">
        <f t="shared" si="11"/>
        <v>253231</v>
      </c>
      <c r="M15" s="30">
        <f t="shared" si="12"/>
        <v>0.18510442646581499</v>
      </c>
    </row>
    <row r="16" spans="1:22" ht="15.75" customHeight="1">
      <c r="A16" s="8" t="s">
        <v>32</v>
      </c>
      <c r="B16" s="31" t="s">
        <v>33</v>
      </c>
      <c r="C16" s="24" t="s">
        <v>34</v>
      </c>
      <c r="D16" s="39">
        <v>42414562.030000001</v>
      </c>
      <c r="E16" s="39">
        <v>753840491.64999998</v>
      </c>
      <c r="F16" s="29">
        <v>35342313</v>
      </c>
      <c r="G16" s="29">
        <v>375397109</v>
      </c>
      <c r="H16" s="29">
        <f t="shared" si="13"/>
        <v>378443382.64999998</v>
      </c>
      <c r="I16" s="30">
        <f t="shared" si="10"/>
        <v>1.0081148031696701</v>
      </c>
      <c r="J16" s="39">
        <v>1915058907.5899999</v>
      </c>
      <c r="K16" s="29">
        <v>1284092527</v>
      </c>
      <c r="L16" s="29">
        <f t="shared" si="11"/>
        <v>630966380.59000003</v>
      </c>
      <c r="M16" s="30">
        <f t="shared" si="12"/>
        <v>0.49137142949045398</v>
      </c>
    </row>
    <row r="17" spans="1:13" ht="15.75" customHeight="1">
      <c r="A17" s="8" t="s">
        <v>35</v>
      </c>
      <c r="B17" s="31" t="s">
        <v>36</v>
      </c>
      <c r="C17" s="24" t="s">
        <v>17</v>
      </c>
      <c r="D17" s="39">
        <v>29137</v>
      </c>
      <c r="E17" s="39">
        <v>322487</v>
      </c>
      <c r="F17" s="29">
        <v>29295</v>
      </c>
      <c r="G17" s="29">
        <v>348521</v>
      </c>
      <c r="H17" s="29">
        <f t="shared" si="13"/>
        <v>-26034</v>
      </c>
      <c r="I17" s="30">
        <f t="shared" si="10"/>
        <v>-7.4698511710915599E-2</v>
      </c>
      <c r="J17" s="39">
        <v>1683240</v>
      </c>
      <c r="K17" s="29">
        <v>1423111</v>
      </c>
      <c r="L17" s="29">
        <f t="shared" si="11"/>
        <v>260129</v>
      </c>
      <c r="M17" s="30">
        <f t="shared" si="12"/>
        <v>0.18278897429645299</v>
      </c>
    </row>
    <row r="18" spans="1:13" ht="15.75" customHeight="1">
      <c r="A18" s="8" t="s">
        <v>37</v>
      </c>
      <c r="B18" s="31" t="s">
        <v>38</v>
      </c>
      <c r="C18" s="24" t="s">
        <v>17</v>
      </c>
      <c r="D18" s="39">
        <v>28019</v>
      </c>
      <c r="E18" s="39">
        <v>310622</v>
      </c>
      <c r="F18" s="29">
        <v>28258</v>
      </c>
      <c r="G18" s="29">
        <v>337812</v>
      </c>
      <c r="H18" s="29">
        <f t="shared" si="13"/>
        <v>-27190</v>
      </c>
      <c r="I18" s="30">
        <f t="shared" si="10"/>
        <v>-8.0488555764744896E-2</v>
      </c>
      <c r="J18" s="39">
        <v>1616702</v>
      </c>
      <c r="K18" s="29">
        <v>1363722</v>
      </c>
      <c r="L18" s="29">
        <f t="shared" si="11"/>
        <v>252980</v>
      </c>
      <c r="M18" s="30">
        <f t="shared" si="12"/>
        <v>0.18550701682601001</v>
      </c>
    </row>
    <row r="19" spans="1:13" ht="15.75" customHeight="1">
      <c r="A19" s="8" t="s">
        <v>39</v>
      </c>
      <c r="B19" s="31" t="s">
        <v>33</v>
      </c>
      <c r="C19" s="24" t="s">
        <v>34</v>
      </c>
      <c r="D19" s="39">
        <v>42332142.030000001</v>
      </c>
      <c r="E19" s="39">
        <v>752571977.29999995</v>
      </c>
      <c r="F19" s="29">
        <v>35306125</v>
      </c>
      <c r="G19" s="29">
        <v>375158919</v>
      </c>
      <c r="H19" s="29">
        <f t="shared" si="13"/>
        <v>377413058.30000001</v>
      </c>
      <c r="I19" s="30">
        <f t="shared" si="10"/>
        <v>1.00600849183063</v>
      </c>
      <c r="J19" s="39">
        <v>1900012852.1300001</v>
      </c>
      <c r="K19" s="29">
        <v>1272896294</v>
      </c>
      <c r="L19" s="29">
        <f t="shared" si="11"/>
        <v>627116558.13</v>
      </c>
      <c r="M19" s="30">
        <f t="shared" si="12"/>
        <v>0.49266901088958598</v>
      </c>
    </row>
    <row r="20" spans="1:13" ht="15.75" customHeight="1">
      <c r="A20" s="8" t="s">
        <v>40</v>
      </c>
      <c r="B20" s="31" t="s">
        <v>41</v>
      </c>
      <c r="C20" s="24" t="s">
        <v>17</v>
      </c>
      <c r="D20" s="39">
        <v>2820</v>
      </c>
      <c r="E20" s="39">
        <v>23128</v>
      </c>
      <c r="F20" s="29">
        <v>1477</v>
      </c>
      <c r="G20" s="29">
        <v>14605</v>
      </c>
      <c r="H20" s="29">
        <f t="shared" si="13"/>
        <v>8523</v>
      </c>
      <c r="I20" s="30">
        <f t="shared" si="10"/>
        <v>0.58356727148236898</v>
      </c>
      <c r="J20" s="39">
        <v>107917</v>
      </c>
      <c r="K20" s="29">
        <v>83530</v>
      </c>
      <c r="L20" s="29">
        <f t="shared" si="11"/>
        <v>24387</v>
      </c>
      <c r="M20" s="30">
        <f t="shared" si="12"/>
        <v>0.291954986232491</v>
      </c>
    </row>
    <row r="21" spans="1:13" ht="15.75" customHeight="1">
      <c r="A21" s="8" t="s">
        <v>42</v>
      </c>
      <c r="B21" s="31" t="s">
        <v>43</v>
      </c>
      <c r="C21" s="24" t="s">
        <v>17</v>
      </c>
      <c r="D21" s="39">
        <v>0</v>
      </c>
      <c r="E21" s="39">
        <v>70650</v>
      </c>
      <c r="F21" s="29">
        <v>74</v>
      </c>
      <c r="G21" s="29">
        <v>307</v>
      </c>
      <c r="H21" s="29">
        <f t="shared" si="13"/>
        <v>70343</v>
      </c>
      <c r="I21" s="30">
        <f t="shared" si="10"/>
        <v>229.13029315960901</v>
      </c>
      <c r="J21" s="39">
        <v>247609</v>
      </c>
      <c r="K21" s="29">
        <v>178017</v>
      </c>
      <c r="L21" s="29">
        <f t="shared" si="11"/>
        <v>69592</v>
      </c>
      <c r="M21" s="30">
        <f t="shared" si="12"/>
        <v>0.390928956223282</v>
      </c>
    </row>
    <row r="22" spans="1:13" ht="15.75" customHeight="1">
      <c r="A22" s="8" t="s">
        <v>44</v>
      </c>
      <c r="B22" s="44" t="s">
        <v>45</v>
      </c>
      <c r="C22" s="24"/>
      <c r="D22" s="24"/>
      <c r="E22" s="25"/>
      <c r="F22" s="24"/>
      <c r="G22" s="25"/>
      <c r="H22" s="24"/>
      <c r="I22" s="24"/>
      <c r="J22" s="24"/>
      <c r="K22" s="24"/>
      <c r="L22" s="24"/>
      <c r="M22" s="26"/>
    </row>
    <row r="23" spans="1:13" ht="15.75" customHeight="1">
      <c r="A23" s="8" t="s">
        <v>46</v>
      </c>
      <c r="B23" s="31" t="s">
        <v>29</v>
      </c>
      <c r="C23" s="24" t="s">
        <v>17</v>
      </c>
      <c r="D23" s="39">
        <v>1869</v>
      </c>
      <c r="E23" s="39">
        <v>8685</v>
      </c>
      <c r="F23" s="29">
        <v>674</v>
      </c>
      <c r="G23" s="29">
        <v>5285</v>
      </c>
      <c r="H23" s="29">
        <f t="shared" ref="H23:H30" si="14">E23-G23</f>
        <v>3400</v>
      </c>
      <c r="I23" s="30">
        <f t="shared" ref="I23:I30" si="15">IF(ISERROR(H23/G23),"",H23/G23)</f>
        <v>0.64333017975402096</v>
      </c>
      <c r="J23" s="39">
        <v>48398</v>
      </c>
      <c r="K23" s="29">
        <v>41952</v>
      </c>
      <c r="L23" s="29">
        <f t="shared" ref="L23:L30" si="16">J23-K23</f>
        <v>6446</v>
      </c>
      <c r="M23" s="30">
        <f t="shared" ref="M23:M30" si="17">IF(ISERROR(L23/K23),"",L23/K23)</f>
        <v>0.15365179252479</v>
      </c>
    </row>
    <row r="24" spans="1:13" ht="15.75" customHeight="1">
      <c r="A24" s="8" t="s">
        <v>47</v>
      </c>
      <c r="B24" s="31" t="s">
        <v>48</v>
      </c>
      <c r="C24" s="24" t="s">
        <v>17</v>
      </c>
      <c r="D24" s="39">
        <v>1803</v>
      </c>
      <c r="E24" s="39">
        <v>7697</v>
      </c>
      <c r="F24" s="29">
        <v>573</v>
      </c>
      <c r="G24" s="29">
        <v>4336</v>
      </c>
      <c r="H24" s="29">
        <f t="shared" si="14"/>
        <v>3361</v>
      </c>
      <c r="I24" s="30">
        <f t="shared" si="15"/>
        <v>0.77513837638376404</v>
      </c>
      <c r="J24" s="39">
        <v>39144</v>
      </c>
      <c r="K24" s="29">
        <v>32215</v>
      </c>
      <c r="L24" s="29">
        <f t="shared" si="16"/>
        <v>6929</v>
      </c>
      <c r="M24" s="30">
        <f t="shared" si="17"/>
        <v>0.21508613999689599</v>
      </c>
    </row>
    <row r="25" spans="1:13" ht="15.75" customHeight="1">
      <c r="A25" s="8" t="s">
        <v>49</v>
      </c>
      <c r="B25" s="31" t="s">
        <v>50</v>
      </c>
      <c r="C25" s="24" t="s">
        <v>17</v>
      </c>
      <c r="D25" s="39">
        <v>66</v>
      </c>
      <c r="E25" s="39">
        <v>988</v>
      </c>
      <c r="F25" s="29">
        <v>101</v>
      </c>
      <c r="G25" s="29">
        <v>949</v>
      </c>
      <c r="H25" s="29">
        <f t="shared" si="14"/>
        <v>39</v>
      </c>
      <c r="I25" s="30">
        <f t="shared" si="15"/>
        <v>4.1095890410958902E-2</v>
      </c>
      <c r="J25" s="39">
        <v>9254</v>
      </c>
      <c r="K25" s="29">
        <v>9737</v>
      </c>
      <c r="L25" s="29">
        <f t="shared" si="16"/>
        <v>-483</v>
      </c>
      <c r="M25" s="30">
        <f t="shared" si="17"/>
        <v>-4.9604601006470198E-2</v>
      </c>
    </row>
    <row r="26" spans="1:13" ht="15.75" customHeight="1">
      <c r="A26" s="8" t="s">
        <v>51</v>
      </c>
      <c r="B26" s="31" t="s">
        <v>52</v>
      </c>
      <c r="C26" s="24" t="s">
        <v>53</v>
      </c>
      <c r="D26" s="39">
        <v>331163</v>
      </c>
      <c r="E26" s="39">
        <v>5306855</v>
      </c>
      <c r="F26" s="29">
        <v>1060526</v>
      </c>
      <c r="G26" s="29">
        <v>6683918</v>
      </c>
      <c r="H26" s="29">
        <f t="shared" si="14"/>
        <v>-1377063</v>
      </c>
      <c r="I26" s="30">
        <f t="shared" si="15"/>
        <v>-0.20602631570285601</v>
      </c>
      <c r="J26" s="39">
        <v>36005783</v>
      </c>
      <c r="K26" s="29">
        <v>24891126</v>
      </c>
      <c r="L26" s="29">
        <f t="shared" si="16"/>
        <v>11114657</v>
      </c>
      <c r="M26" s="30">
        <f t="shared" si="17"/>
        <v>0.44653090422667102</v>
      </c>
    </row>
    <row r="27" spans="1:13" ht="15.75" customHeight="1">
      <c r="A27" s="8" t="s">
        <v>54</v>
      </c>
      <c r="B27" s="31" t="s">
        <v>33</v>
      </c>
      <c r="C27" s="24" t="s">
        <v>53</v>
      </c>
      <c r="D27" s="39">
        <v>215250</v>
      </c>
      <c r="E27" s="39">
        <v>5097394</v>
      </c>
      <c r="F27" s="29">
        <v>1005405</v>
      </c>
      <c r="G27" s="29">
        <v>6376343</v>
      </c>
      <c r="H27" s="29">
        <f t="shared" si="14"/>
        <v>-1278949</v>
      </c>
      <c r="I27" s="30">
        <f t="shared" si="15"/>
        <v>-0.20057719605109101</v>
      </c>
      <c r="J27" s="39">
        <v>28027670</v>
      </c>
      <c r="K27" s="29">
        <v>18495876</v>
      </c>
      <c r="L27" s="29">
        <f t="shared" si="16"/>
        <v>9531794</v>
      </c>
      <c r="M27" s="30">
        <f t="shared" si="17"/>
        <v>0.51534698870169804</v>
      </c>
    </row>
    <row r="28" spans="1:13" ht="15.75" customHeight="1">
      <c r="A28" s="8" t="s">
        <v>55</v>
      </c>
      <c r="B28" s="31" t="s">
        <v>56</v>
      </c>
      <c r="C28" s="24" t="s">
        <v>53</v>
      </c>
      <c r="D28" s="39">
        <v>180229</v>
      </c>
      <c r="E28" s="39">
        <v>2808781</v>
      </c>
      <c r="F28" s="29">
        <v>493401</v>
      </c>
      <c r="G28" s="29">
        <v>3570576</v>
      </c>
      <c r="H28" s="29">
        <f t="shared" si="14"/>
        <v>-761795</v>
      </c>
      <c r="I28" s="30">
        <f t="shared" si="15"/>
        <v>-0.21335353175510099</v>
      </c>
      <c r="J28" s="39">
        <v>18862033</v>
      </c>
      <c r="K28" s="29">
        <v>11581691</v>
      </c>
      <c r="L28" s="29">
        <f t="shared" si="16"/>
        <v>7280342</v>
      </c>
      <c r="M28" s="30">
        <f t="shared" si="17"/>
        <v>0.62860786045837302</v>
      </c>
    </row>
    <row r="29" spans="1:13" ht="15.75" customHeight="1">
      <c r="A29" s="8" t="s">
        <v>57</v>
      </c>
      <c r="B29" s="31" t="s">
        <v>41</v>
      </c>
      <c r="C29" s="24" t="s">
        <v>17</v>
      </c>
      <c r="D29" s="39">
        <v>107</v>
      </c>
      <c r="E29" s="39">
        <v>1100</v>
      </c>
      <c r="F29" s="29">
        <v>77</v>
      </c>
      <c r="G29" s="29">
        <v>882</v>
      </c>
      <c r="H29" s="29">
        <f t="shared" si="14"/>
        <v>218</v>
      </c>
      <c r="I29" s="30">
        <f t="shared" si="15"/>
        <v>0.24716553287981899</v>
      </c>
      <c r="J29" s="39">
        <v>12339</v>
      </c>
      <c r="K29" s="29">
        <v>11174</v>
      </c>
      <c r="L29" s="29">
        <f t="shared" si="16"/>
        <v>1165</v>
      </c>
      <c r="M29" s="30">
        <f t="shared" si="17"/>
        <v>0.104259889028101</v>
      </c>
    </row>
    <row r="30" spans="1:13" ht="15.75" customHeight="1">
      <c r="A30" s="8" t="s">
        <v>58</v>
      </c>
      <c r="B30" s="31" t="s">
        <v>43</v>
      </c>
      <c r="C30" s="24" t="s">
        <v>17</v>
      </c>
      <c r="D30" s="39">
        <v>0</v>
      </c>
      <c r="E30" s="39">
        <v>1938</v>
      </c>
      <c r="F30" s="29">
        <v>4</v>
      </c>
      <c r="G30" s="29">
        <v>24</v>
      </c>
      <c r="H30" s="29">
        <f t="shared" si="14"/>
        <v>1914</v>
      </c>
      <c r="I30" s="30">
        <f t="shared" si="15"/>
        <v>79.75</v>
      </c>
      <c r="J30" s="39">
        <v>25712</v>
      </c>
      <c r="K30" s="29">
        <v>24005</v>
      </c>
      <c r="L30" s="29">
        <f t="shared" si="16"/>
        <v>1707</v>
      </c>
      <c r="M30" s="30">
        <f t="shared" si="17"/>
        <v>7.1110185378046198E-2</v>
      </c>
    </row>
    <row r="31" spans="1:13" ht="15.75" customHeight="1">
      <c r="A31" s="8" t="s">
        <v>59</v>
      </c>
      <c r="B31" s="28" t="s">
        <v>60</v>
      </c>
      <c r="C31" s="24"/>
      <c r="D31" s="24"/>
      <c r="E31" s="25"/>
      <c r="F31" s="24"/>
      <c r="G31" s="25"/>
      <c r="H31" s="24"/>
      <c r="I31" s="24"/>
      <c r="J31" s="24"/>
      <c r="K31" s="24"/>
      <c r="L31" s="24"/>
      <c r="M31" s="26"/>
    </row>
    <row r="32" spans="1:13" ht="15.75" customHeight="1">
      <c r="A32" s="8" t="s">
        <v>61</v>
      </c>
      <c r="B32" s="31" t="s">
        <v>29</v>
      </c>
      <c r="C32" s="24" t="s">
        <v>17</v>
      </c>
      <c r="D32" s="39">
        <v>16060</v>
      </c>
      <c r="E32" s="39">
        <v>174116</v>
      </c>
      <c r="F32" s="29">
        <v>14575</v>
      </c>
      <c r="G32" s="29">
        <v>161689</v>
      </c>
      <c r="H32" s="29">
        <f t="shared" ref="H32:H37" si="18">E32-G32</f>
        <v>12427</v>
      </c>
      <c r="I32" s="30">
        <f t="shared" ref="I32:I37" si="19">IF(ISERROR(H32/G32),"",H32/G32)</f>
        <v>7.6857423819802206E-2</v>
      </c>
      <c r="J32" s="39">
        <v>1281459</v>
      </c>
      <c r="K32" s="29">
        <v>1143819</v>
      </c>
      <c r="L32" s="29">
        <f t="shared" ref="L32:L37" si="20">J32-K32</f>
        <v>137640</v>
      </c>
      <c r="M32" s="30">
        <f t="shared" ref="M32:M37" si="21">IF(ISERROR(L32/K32),"",L32/K32)</f>
        <v>0.12033372412943</v>
      </c>
    </row>
    <row r="33" spans="1:14" ht="15.75" customHeight="1">
      <c r="A33" s="8" t="s">
        <v>62</v>
      </c>
      <c r="B33" s="31" t="s">
        <v>63</v>
      </c>
      <c r="C33" s="24" t="s">
        <v>34</v>
      </c>
      <c r="D33" s="39">
        <v>104310.52</v>
      </c>
      <c r="E33" s="39">
        <v>1131944.19</v>
      </c>
      <c r="F33" s="29">
        <v>96627</v>
      </c>
      <c r="G33" s="29">
        <v>1167011</v>
      </c>
      <c r="H33" s="29">
        <f t="shared" si="18"/>
        <v>-35066.8100000001</v>
      </c>
      <c r="I33" s="30">
        <f t="shared" si="19"/>
        <v>-3.00483971445E-2</v>
      </c>
      <c r="J33" s="39">
        <v>6239750.1299999999</v>
      </c>
      <c r="K33" s="29">
        <v>5292302</v>
      </c>
      <c r="L33" s="29">
        <f t="shared" si="20"/>
        <v>947448.13</v>
      </c>
      <c r="M33" s="30">
        <f t="shared" si="21"/>
        <v>0.17902382176980799</v>
      </c>
    </row>
    <row r="34" spans="1:14" ht="15.75" customHeight="1">
      <c r="A34" s="8" t="s">
        <v>64</v>
      </c>
      <c r="B34" s="31" t="s">
        <v>65</v>
      </c>
      <c r="C34" s="24" t="s">
        <v>17</v>
      </c>
      <c r="D34" s="39">
        <v>4908</v>
      </c>
      <c r="E34" s="39">
        <v>47048</v>
      </c>
      <c r="F34" s="29">
        <v>3325</v>
      </c>
      <c r="G34" s="29">
        <v>35155</v>
      </c>
      <c r="H34" s="29">
        <f t="shared" si="18"/>
        <v>11893</v>
      </c>
      <c r="I34" s="30">
        <f t="shared" si="19"/>
        <v>0.33830180628644602</v>
      </c>
      <c r="J34" s="39">
        <v>478575</v>
      </c>
      <c r="K34" s="29">
        <v>428748</v>
      </c>
      <c r="L34" s="29">
        <f t="shared" si="20"/>
        <v>49827</v>
      </c>
      <c r="M34" s="30">
        <f t="shared" si="21"/>
        <v>0.11621511937081901</v>
      </c>
    </row>
    <row r="35" spans="1:14" ht="15.75" customHeight="1">
      <c r="A35" s="8" t="s">
        <v>66</v>
      </c>
      <c r="B35" s="31" t="s">
        <v>67</v>
      </c>
      <c r="C35" s="24" t="s">
        <v>17</v>
      </c>
      <c r="D35" s="39">
        <v>0</v>
      </c>
      <c r="E35" s="39">
        <v>2</v>
      </c>
      <c r="F35" s="29">
        <v>0</v>
      </c>
      <c r="G35" s="29">
        <v>2</v>
      </c>
      <c r="H35" s="29">
        <f t="shared" si="18"/>
        <v>0</v>
      </c>
      <c r="I35" s="30">
        <f t="shared" si="19"/>
        <v>0</v>
      </c>
      <c r="J35" s="39">
        <v>251669</v>
      </c>
      <c r="K35" s="29">
        <v>252507</v>
      </c>
      <c r="L35" s="29">
        <f t="shared" si="20"/>
        <v>-838</v>
      </c>
      <c r="M35" s="30">
        <f t="shared" si="21"/>
        <v>-3.31871987707271E-3</v>
      </c>
    </row>
    <row r="36" spans="1:14" ht="15" customHeight="1">
      <c r="A36" s="8" t="s">
        <v>68</v>
      </c>
      <c r="B36" s="41" t="s">
        <v>69</v>
      </c>
      <c r="C36" s="24" t="s">
        <v>17</v>
      </c>
      <c r="D36" s="39">
        <v>4</v>
      </c>
      <c r="E36" s="39">
        <v>54</v>
      </c>
      <c r="F36" s="29">
        <v>9</v>
      </c>
      <c r="G36" s="29">
        <v>93</v>
      </c>
      <c r="H36" s="29">
        <f t="shared" si="18"/>
        <v>-39</v>
      </c>
      <c r="I36" s="30">
        <f t="shared" si="19"/>
        <v>-0.41935483870967699</v>
      </c>
      <c r="J36" s="39">
        <v>1991</v>
      </c>
      <c r="K36" s="29">
        <v>2070</v>
      </c>
      <c r="L36" s="29">
        <f t="shared" si="20"/>
        <v>-79</v>
      </c>
      <c r="M36" s="30">
        <f t="shared" si="21"/>
        <v>-3.8164251207729503E-2</v>
      </c>
      <c r="N36" s="17"/>
    </row>
    <row r="37" spans="1:14" ht="15" customHeight="1">
      <c r="A37" s="8" t="s">
        <v>70</v>
      </c>
      <c r="B37" s="41" t="s">
        <v>71</v>
      </c>
      <c r="C37" s="24" t="s">
        <v>17</v>
      </c>
      <c r="D37" s="39">
        <v>0</v>
      </c>
      <c r="E37" s="39">
        <v>5</v>
      </c>
      <c r="F37" s="29">
        <v>0</v>
      </c>
      <c r="G37" s="29">
        <v>4</v>
      </c>
      <c r="H37" s="29">
        <f t="shared" si="18"/>
        <v>1</v>
      </c>
      <c r="I37" s="30">
        <f t="shared" si="19"/>
        <v>0.25</v>
      </c>
      <c r="J37" s="39">
        <v>103</v>
      </c>
      <c r="K37" s="29">
        <v>57</v>
      </c>
      <c r="L37" s="29">
        <f t="shared" si="20"/>
        <v>46</v>
      </c>
      <c r="M37" s="30">
        <f t="shared" si="21"/>
        <v>0.80701754385964897</v>
      </c>
      <c r="N37" s="17"/>
    </row>
    <row r="38" spans="1:14" ht="15" customHeight="1">
      <c r="A38" s="9" t="s">
        <v>72</v>
      </c>
      <c r="B38" s="9" t="s">
        <v>72</v>
      </c>
      <c r="C38" s="10"/>
      <c r="D38" s="11"/>
      <c r="E38" s="11"/>
      <c r="F38" s="11"/>
      <c r="G38" s="11"/>
      <c r="H38" s="12"/>
      <c r="I38" s="18"/>
      <c r="J38" s="11"/>
      <c r="K38" s="11"/>
      <c r="L38" s="12"/>
      <c r="M38" s="19"/>
    </row>
    <row r="39" spans="1:14" ht="14.25" customHeight="1">
      <c r="A39" s="13"/>
      <c r="B39" s="13"/>
    </row>
  </sheetData>
  <mergeCells count="7">
    <mergeCell ref="B1:M1"/>
    <mergeCell ref="D3:E3"/>
    <mergeCell ref="F3:G3"/>
    <mergeCell ref="J3:M3"/>
    <mergeCell ref="A3:A4"/>
    <mergeCell ref="B3:B4"/>
    <mergeCell ref="C3:C4"/>
  </mergeCells>
  <phoneticPr fontId="2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2014-03-17T02:49:00Z</cp:lastPrinted>
  <dcterms:created xsi:type="dcterms:W3CDTF">2000-10-19T03:20:00Z</dcterms:created>
  <dcterms:modified xsi:type="dcterms:W3CDTF">2017-12-13T03:24:17Z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